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/>
  <mc:AlternateContent xmlns:mc="http://schemas.openxmlformats.org/markup-compatibility/2006">
    <mc:Choice Requires="x15">
      <x15ac:absPath xmlns:x15ac="http://schemas.microsoft.com/office/spreadsheetml/2010/11/ac" url="/Users/q/Downloads/"/>
    </mc:Choice>
  </mc:AlternateContent>
  <xr:revisionPtr revIDLastSave="0" documentId="13_ncr:1_{A51640B2-706E-424E-93AD-D6AE8907074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2 MIR" sheetId="7" r:id="rId1"/>
    <sheet name="Sheet1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hocGN7OgxGevbnnWbwu7RHWr/ALA=="/>
    </ext>
  </extLst>
</workbook>
</file>

<file path=xl/calcChain.xml><?xml version="1.0" encoding="utf-8"?>
<calcChain xmlns="http://schemas.openxmlformats.org/spreadsheetml/2006/main">
  <c r="E12" i="7" l="1"/>
  <c r="E13" i="7"/>
  <c r="E14" i="7"/>
  <c r="E15" i="7"/>
  <c r="G15" i="7" s="1"/>
  <c r="E16" i="7"/>
  <c r="E11" i="7"/>
  <c r="G11" i="7" s="1"/>
  <c r="I11" i="7" s="1"/>
  <c r="E5" i="7"/>
  <c r="E6" i="7"/>
  <c r="G6" i="7" s="1"/>
  <c r="I6" i="7" s="1"/>
  <c r="E7" i="7"/>
  <c r="E8" i="7"/>
  <c r="E9" i="7"/>
  <c r="E4" i="7"/>
  <c r="G4" i="7" s="1"/>
  <c r="I4" i="7" s="1"/>
  <c r="D19" i="7"/>
  <c r="D12" i="7"/>
  <c r="D13" i="7"/>
  <c r="D14" i="7"/>
  <c r="D15" i="7"/>
  <c r="F15" i="7" s="1"/>
  <c r="D16" i="7"/>
  <c r="D5" i="7"/>
  <c r="D6" i="7"/>
  <c r="F6" i="7" s="1"/>
  <c r="D7" i="7"/>
  <c r="F7" i="7" s="1"/>
  <c r="H7" i="7" s="1"/>
  <c r="D8" i="7"/>
  <c r="D9" i="7"/>
  <c r="F14" i="7"/>
  <c r="G14" i="7"/>
  <c r="I14" i="7" s="1"/>
  <c r="C20" i="7"/>
  <c r="C17" i="7"/>
  <c r="C10" i="7"/>
  <c r="G16" i="7"/>
  <c r="I16" i="7" s="1"/>
  <c r="H16" i="7"/>
  <c r="G13" i="7"/>
  <c r="I13" i="7" s="1"/>
  <c r="H13" i="7"/>
  <c r="G12" i="7"/>
  <c r="I12" i="7" s="1"/>
  <c r="F12" i="7"/>
  <c r="G9" i="7"/>
  <c r="I9" i="7" s="1"/>
  <c r="G8" i="7"/>
  <c r="I8" i="7" s="1"/>
  <c r="G7" i="7"/>
  <c r="I7" i="7" s="1"/>
  <c r="F9" i="7"/>
  <c r="H9" i="7" s="1"/>
  <c r="F8" i="7"/>
  <c r="H8" i="7" s="1"/>
  <c r="E19" i="7"/>
  <c r="G19" i="7" s="1"/>
  <c r="I19" i="7" s="1"/>
  <c r="H19" i="7"/>
  <c r="E18" i="7"/>
  <c r="G18" i="7" s="1"/>
  <c r="I18" i="7" s="1"/>
  <c r="D18" i="7"/>
  <c r="H18" i="7" s="1"/>
  <c r="D11" i="7"/>
  <c r="H11" i="7" s="1"/>
  <c r="G5" i="7"/>
  <c r="I5" i="7" s="1"/>
  <c r="F5" i="7"/>
  <c r="D4" i="7"/>
  <c r="F4" i="7" s="1"/>
  <c r="H15" i="7" l="1"/>
  <c r="H14" i="7"/>
  <c r="K14" i="7" s="1"/>
  <c r="L14" i="7" s="1"/>
  <c r="J15" i="7"/>
  <c r="I15" i="7"/>
  <c r="J14" i="7"/>
  <c r="C21" i="7"/>
  <c r="J6" i="7"/>
  <c r="F13" i="7"/>
  <c r="J13" i="7" s="1"/>
  <c r="J12" i="7"/>
  <c r="K8" i="7"/>
  <c r="L8" i="7" s="1"/>
  <c r="F18" i="7"/>
  <c r="J18" i="7" s="1"/>
  <c r="F19" i="7"/>
  <c r="K7" i="7"/>
  <c r="L7" i="7" s="1"/>
  <c r="K9" i="7"/>
  <c r="L9" i="7" s="1"/>
  <c r="J5" i="7"/>
  <c r="K16" i="7"/>
  <c r="L16" i="7" s="1"/>
  <c r="K13" i="7"/>
  <c r="L13" i="7" s="1"/>
  <c r="H12" i="7"/>
  <c r="K12" i="7" s="1"/>
  <c r="L12" i="7" s="1"/>
  <c r="F16" i="7"/>
  <c r="J16" i="7" s="1"/>
  <c r="J7" i="7"/>
  <c r="J8" i="7"/>
  <c r="J9" i="7"/>
  <c r="K19" i="7"/>
  <c r="L19" i="7" s="1"/>
  <c r="J19" i="7"/>
  <c r="K11" i="7"/>
  <c r="L11" i="7" s="1"/>
  <c r="H4" i="7"/>
  <c r="J4" i="7"/>
  <c r="K18" i="7"/>
  <c r="L18" i="7" s="1"/>
  <c r="H5" i="7"/>
  <c r="K5" i="7" s="1"/>
  <c r="L5" i="7" s="1"/>
  <c r="F11" i="7"/>
  <c r="J11" i="7" s="1"/>
  <c r="H6" i="7"/>
  <c r="K6" i="7" s="1"/>
  <c r="L6" i="7" s="1"/>
  <c r="E21" i="7" l="1"/>
  <c r="G21" i="7" s="1"/>
  <c r="I21" i="7" s="1"/>
  <c r="D21" i="7"/>
  <c r="F21" i="7" s="1"/>
  <c r="K4" i="7"/>
  <c r="L4" i="7" s="1"/>
  <c r="K15" i="7"/>
  <c r="L15" i="7" s="1"/>
  <c r="H21" i="7" l="1"/>
  <c r="K21" i="7" s="1"/>
  <c r="L21" i="7" s="1"/>
  <c r="J21" i="7"/>
</calcChain>
</file>

<file path=xl/sharedStrings.xml><?xml version="1.0" encoding="utf-8"?>
<sst xmlns="http://schemas.openxmlformats.org/spreadsheetml/2006/main" count="58" uniqueCount="32">
  <si>
    <t>total workload per semester</t>
  </si>
  <si>
    <t>ECTS</t>
  </si>
  <si>
    <t>Semester</t>
  </si>
  <si>
    <t>Credit</t>
  </si>
  <si>
    <t>Courses</t>
  </si>
  <si>
    <t>Phylosophy of Science</t>
  </si>
  <si>
    <t>Credit on Semester 2</t>
  </si>
  <si>
    <t>Research proposal seminar</t>
  </si>
  <si>
    <t>3 to 4</t>
  </si>
  <si>
    <t>Credit of Semester 3 to 4</t>
  </si>
  <si>
    <t>Credit of Semester 1</t>
  </si>
  <si>
    <t>Total Credit</t>
  </si>
  <si>
    <t>Face to face meeting according to SNPT (hours)</t>
  </si>
  <si>
    <t>Face to face meeting per week</t>
  </si>
  <si>
    <t>Independent study according to SNPT</t>
  </si>
  <si>
    <t>Independent study per week</t>
  </si>
  <si>
    <t>Independent studyper semester (16 weeks)</t>
  </si>
  <si>
    <t>Face to face meeting per semester (16 weeks) according to SNPT</t>
  </si>
  <si>
    <t>total workload per weeks</t>
  </si>
  <si>
    <t>Thesis</t>
  </si>
  <si>
    <t>Academic writing</t>
  </si>
  <si>
    <t>Metodology and Statistic</t>
  </si>
  <si>
    <t>Policy Innovation</t>
  </si>
  <si>
    <t>Regional Innovation System</t>
  </si>
  <si>
    <t>Project Management</t>
  </si>
  <si>
    <t>Politics and Policy</t>
  </si>
  <si>
    <t>Information System Analysis and Design</t>
  </si>
  <si>
    <t>Information Business and Industry</t>
  </si>
  <si>
    <t>Science and Information</t>
  </si>
  <si>
    <t>Statistics for Data Science</t>
  </si>
  <si>
    <t>Industry and Business Information</t>
  </si>
  <si>
    <t>ETCS Magister Regional Innovation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</si>
</sst>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6D9F1"/>
        <bgColor rgb="FFC6D9F1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A6A6A6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" fontId="0" fillId="0" borderId="0" xfId="0" applyNumberFormat="1"/>
    <xf numFmtId="16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/>
    </xf>
    <xf numFmtId="2" fontId="0" fillId="0" borderId="3" xfId="0" applyNumberFormat="1" applyBorder="1"/>
    <xf numFmtId="0" fontId="4" fillId="0" borderId="3" xfId="0" applyFont="1" applyBorder="1"/>
    <xf numFmtId="0" fontId="11" fillId="3" borderId="3" xfId="0" applyFont="1" applyFill="1" applyBorder="1" applyAlignment="1">
      <alignment horizontal="center" vertical="top"/>
    </xf>
    <xf numFmtId="2" fontId="0" fillId="4" borderId="3" xfId="0" applyNumberFormat="1" applyFill="1" applyBorder="1"/>
    <xf numFmtId="0" fontId="0" fillId="0" borderId="3" xfId="0" applyBorder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top"/>
    </xf>
    <xf numFmtId="0" fontId="13" fillId="5" borderId="2" xfId="0" applyFont="1" applyFill="1" applyBorder="1" applyAlignment="1">
      <alignment horizontal="center" vertical="center" wrapText="1"/>
    </xf>
    <xf numFmtId="2" fontId="0" fillId="6" borderId="3" xfId="0" applyNumberFormat="1" applyFill="1" applyBorder="1"/>
    <xf numFmtId="0" fontId="6" fillId="7" borderId="4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1" fillId="3" borderId="3" xfId="0" applyFont="1" applyFill="1" applyBorder="1" applyAlignment="1">
      <alignment horizontal="center" vertical="top"/>
    </xf>
    <xf numFmtId="0" fontId="4" fillId="4" borderId="3" xfId="0" applyFont="1" applyFill="1" applyBorder="1"/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 vertical="top"/>
    </xf>
    <xf numFmtId="0" fontId="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1668D-13CA-4415-A41F-665AE62ABB8A}">
  <dimension ref="A1:T970"/>
  <sheetViews>
    <sheetView tabSelected="1" zoomScale="103" zoomScaleNormal="83" workbookViewId="0">
      <selection activeCell="D33" sqref="D33"/>
    </sheetView>
  </sheetViews>
  <sheetFormatPr baseColWidth="10" defaultColWidth="14.5" defaultRowHeight="15" customHeight="1" x14ac:dyDescent="0.2"/>
  <cols>
    <col min="1" max="1" width="12" customWidth="1"/>
    <col min="2" max="2" width="45.6640625" bestFit="1" customWidth="1"/>
    <col min="3" max="3" width="25.83203125" customWidth="1"/>
    <col min="4" max="9" width="14.83203125" customWidth="1"/>
    <col min="10" max="10" width="14.5" customWidth="1"/>
    <col min="11" max="13" width="14.83203125" customWidth="1"/>
    <col min="14" max="14" width="13" customWidth="1"/>
    <col min="15" max="17" width="8.5" customWidth="1"/>
    <col min="18" max="18" width="12.1640625" customWidth="1"/>
    <col min="19" max="19" width="8.5" customWidth="1"/>
    <col min="20" max="20" width="18.5" customWidth="1"/>
    <col min="21" max="21" width="14" customWidth="1"/>
    <col min="22" max="22" width="16.5" customWidth="1"/>
    <col min="23" max="23" width="14.83203125" customWidth="1"/>
    <col min="24" max="24" width="15.5" customWidth="1"/>
    <col min="25" max="25" width="12.1640625" customWidth="1"/>
    <col min="26" max="36" width="8.5" customWidth="1"/>
  </cols>
  <sheetData>
    <row r="1" spans="1:20" ht="15" customHeight="1" x14ac:dyDescent="0.2">
      <c r="A1" s="24" t="s">
        <v>31</v>
      </c>
    </row>
    <row r="2" spans="1:20" ht="15" customHeight="1" thickBot="1" x14ac:dyDescent="0.25"/>
    <row r="3" spans="1:20" ht="96.75" customHeight="1" x14ac:dyDescent="0.2">
      <c r="A3" s="22" t="s">
        <v>2</v>
      </c>
      <c r="B3" s="23" t="s">
        <v>4</v>
      </c>
      <c r="C3" s="23" t="s">
        <v>3</v>
      </c>
      <c r="D3" s="12" t="s">
        <v>12</v>
      </c>
      <c r="E3" s="12" t="s">
        <v>14</v>
      </c>
      <c r="F3" s="12" t="s">
        <v>13</v>
      </c>
      <c r="G3" s="12" t="s">
        <v>15</v>
      </c>
      <c r="H3" s="20" t="s">
        <v>17</v>
      </c>
      <c r="I3" s="20" t="s">
        <v>16</v>
      </c>
      <c r="J3" s="12" t="s">
        <v>18</v>
      </c>
      <c r="K3" s="18" t="s">
        <v>0</v>
      </c>
      <c r="L3" s="13" t="s">
        <v>1</v>
      </c>
    </row>
    <row r="4" spans="1:20" ht="14.25" customHeight="1" x14ac:dyDescent="0.2">
      <c r="A4" s="31">
        <v>1</v>
      </c>
      <c r="B4" s="6" t="s">
        <v>5</v>
      </c>
      <c r="C4" s="5">
        <v>3</v>
      </c>
      <c r="D4" s="7">
        <f t="shared" ref="D4:D19" si="0">(C4*50)/60</f>
        <v>2.5</v>
      </c>
      <c r="E4" s="7">
        <f>(C4*120)/60</f>
        <v>6</v>
      </c>
      <c r="F4" s="7">
        <f t="shared" ref="F4:G19" si="1">D4</f>
        <v>2.5</v>
      </c>
      <c r="G4" s="7">
        <f t="shared" si="1"/>
        <v>6</v>
      </c>
      <c r="H4" s="7">
        <f t="shared" ref="H4:I6" si="2">F4*16</f>
        <v>40</v>
      </c>
      <c r="I4" s="7">
        <f t="shared" si="2"/>
        <v>96</v>
      </c>
      <c r="J4" s="7">
        <f t="shared" ref="J4:J6" si="3">F4+G4</f>
        <v>8.5</v>
      </c>
      <c r="K4" s="7">
        <f>I4+H4</f>
        <v>136</v>
      </c>
      <c r="L4" s="7">
        <f>K4/25</f>
        <v>5.44</v>
      </c>
    </row>
    <row r="5" spans="1:20" ht="14.25" customHeight="1" x14ac:dyDescent="0.2">
      <c r="A5" s="32"/>
      <c r="B5" s="19" t="s">
        <v>20</v>
      </c>
      <c r="C5" s="5">
        <v>3</v>
      </c>
      <c r="D5" s="7">
        <f t="shared" si="0"/>
        <v>2.5</v>
      </c>
      <c r="E5" s="7">
        <f t="shared" ref="E5:E9" si="4">(C5*120)/60</f>
        <v>6</v>
      </c>
      <c r="F5" s="7">
        <f t="shared" si="1"/>
        <v>2.5</v>
      </c>
      <c r="G5" s="7">
        <f t="shared" si="1"/>
        <v>6</v>
      </c>
      <c r="H5" s="7">
        <f t="shared" si="2"/>
        <v>40</v>
      </c>
      <c r="I5" s="7">
        <f t="shared" si="2"/>
        <v>96</v>
      </c>
      <c r="J5" s="7">
        <f t="shared" si="3"/>
        <v>8.5</v>
      </c>
      <c r="K5" s="7">
        <f t="shared" ref="K5:K6" si="5">I5+H5</f>
        <v>136</v>
      </c>
      <c r="L5" s="7">
        <f t="shared" ref="L5:L9" si="6">K5/25</f>
        <v>5.44</v>
      </c>
    </row>
    <row r="6" spans="1:20" ht="14.25" customHeight="1" x14ac:dyDescent="0.2">
      <c r="A6" s="32"/>
      <c r="B6" s="19" t="s">
        <v>21</v>
      </c>
      <c r="C6" s="5">
        <v>3</v>
      </c>
      <c r="D6" s="7">
        <f t="shared" si="0"/>
        <v>2.5</v>
      </c>
      <c r="E6" s="7">
        <f t="shared" si="4"/>
        <v>6</v>
      </c>
      <c r="F6" s="7">
        <f t="shared" si="1"/>
        <v>2.5</v>
      </c>
      <c r="G6" s="7">
        <f t="shared" si="1"/>
        <v>6</v>
      </c>
      <c r="H6" s="7">
        <f t="shared" si="2"/>
        <v>40</v>
      </c>
      <c r="I6" s="7">
        <f t="shared" si="2"/>
        <v>96</v>
      </c>
      <c r="J6" s="7">
        <f t="shared" si="3"/>
        <v>8.5</v>
      </c>
      <c r="K6" s="7">
        <f t="shared" si="5"/>
        <v>136</v>
      </c>
      <c r="L6" s="7">
        <f t="shared" si="6"/>
        <v>5.44</v>
      </c>
      <c r="O6" s="3"/>
      <c r="P6" s="4"/>
      <c r="Q6" s="4"/>
      <c r="R6" s="4"/>
      <c r="S6" s="4"/>
      <c r="T6" s="4"/>
    </row>
    <row r="7" spans="1:20" ht="14.25" customHeight="1" x14ac:dyDescent="0.2">
      <c r="A7" s="8"/>
      <c r="B7" s="19" t="s">
        <v>22</v>
      </c>
      <c r="C7" s="5">
        <v>3</v>
      </c>
      <c r="D7" s="7">
        <f t="shared" si="0"/>
        <v>2.5</v>
      </c>
      <c r="E7" s="7">
        <f t="shared" si="4"/>
        <v>6</v>
      </c>
      <c r="F7" s="7">
        <f t="shared" ref="F7:F9" si="7">D7</f>
        <v>2.5</v>
      </c>
      <c r="G7" s="7">
        <f t="shared" ref="G7:G9" si="8">E7</f>
        <v>6</v>
      </c>
      <c r="H7" s="7">
        <f t="shared" ref="H7:H9" si="9">F7*16</f>
        <v>40</v>
      </c>
      <c r="I7" s="7">
        <f t="shared" ref="I7:I9" si="10">G7*16</f>
        <v>96</v>
      </c>
      <c r="J7" s="7">
        <f t="shared" ref="J7:J9" si="11">F7+G7</f>
        <v>8.5</v>
      </c>
      <c r="K7" s="7">
        <f t="shared" ref="K7:K9" si="12">I7+H7</f>
        <v>136</v>
      </c>
      <c r="L7" s="7">
        <f t="shared" si="6"/>
        <v>5.44</v>
      </c>
      <c r="O7" s="3"/>
      <c r="P7" s="4"/>
      <c r="Q7" s="4"/>
      <c r="R7" s="4"/>
      <c r="S7" s="4"/>
      <c r="T7" s="4"/>
    </row>
    <row r="8" spans="1:20" ht="14.25" customHeight="1" x14ac:dyDescent="0.2">
      <c r="A8" s="8"/>
      <c r="B8" s="19" t="s">
        <v>23</v>
      </c>
      <c r="C8" s="5">
        <v>3</v>
      </c>
      <c r="D8" s="7">
        <f t="shared" si="0"/>
        <v>2.5</v>
      </c>
      <c r="E8" s="7">
        <f t="shared" si="4"/>
        <v>6</v>
      </c>
      <c r="F8" s="7">
        <f t="shared" si="7"/>
        <v>2.5</v>
      </c>
      <c r="G8" s="7">
        <f t="shared" si="8"/>
        <v>6</v>
      </c>
      <c r="H8" s="7">
        <f t="shared" si="9"/>
        <v>40</v>
      </c>
      <c r="I8" s="7">
        <f t="shared" si="10"/>
        <v>96</v>
      </c>
      <c r="J8" s="7">
        <f t="shared" si="11"/>
        <v>8.5</v>
      </c>
      <c r="K8" s="7">
        <f t="shared" si="12"/>
        <v>136</v>
      </c>
      <c r="L8" s="7">
        <f t="shared" si="6"/>
        <v>5.44</v>
      </c>
      <c r="O8" s="3"/>
      <c r="P8" s="4"/>
      <c r="Q8" s="4"/>
      <c r="R8" s="4"/>
      <c r="S8" s="4"/>
      <c r="T8" s="4"/>
    </row>
    <row r="9" spans="1:20" ht="14.25" customHeight="1" x14ac:dyDescent="0.2">
      <c r="A9" s="8"/>
      <c r="B9" s="19" t="s">
        <v>24</v>
      </c>
      <c r="C9" s="5">
        <v>3</v>
      </c>
      <c r="D9" s="7">
        <f t="shared" si="0"/>
        <v>2.5</v>
      </c>
      <c r="E9" s="7">
        <f t="shared" si="4"/>
        <v>6</v>
      </c>
      <c r="F9" s="7">
        <f t="shared" si="7"/>
        <v>2.5</v>
      </c>
      <c r="G9" s="7">
        <f t="shared" si="8"/>
        <v>6</v>
      </c>
      <c r="H9" s="7">
        <f t="shared" si="9"/>
        <v>40</v>
      </c>
      <c r="I9" s="7">
        <f t="shared" si="10"/>
        <v>96</v>
      </c>
      <c r="J9" s="7">
        <f t="shared" si="11"/>
        <v>8.5</v>
      </c>
      <c r="K9" s="7">
        <f t="shared" si="12"/>
        <v>136</v>
      </c>
      <c r="L9" s="7">
        <f t="shared" si="6"/>
        <v>5.44</v>
      </c>
      <c r="O9" s="3"/>
      <c r="P9" s="4"/>
      <c r="Q9" s="4"/>
      <c r="R9" s="4"/>
      <c r="S9" s="4"/>
      <c r="T9" s="4"/>
    </row>
    <row r="10" spans="1:20" ht="14.25" customHeight="1" x14ac:dyDescent="0.2">
      <c r="A10" s="27" t="s">
        <v>10</v>
      </c>
      <c r="B10" s="28"/>
      <c r="C10" s="9">
        <f>SUM(C4:C9)</f>
        <v>18</v>
      </c>
      <c r="D10" s="10"/>
      <c r="E10" s="10"/>
      <c r="F10" s="10"/>
      <c r="G10" s="10"/>
      <c r="H10" s="10"/>
      <c r="I10" s="10"/>
      <c r="J10" s="10"/>
      <c r="K10" s="10"/>
      <c r="L10" s="10"/>
      <c r="M10" s="1"/>
      <c r="O10" s="14"/>
      <c r="P10" s="14"/>
      <c r="Q10" s="15"/>
      <c r="R10" s="15"/>
      <c r="S10" s="15"/>
      <c r="T10" s="15"/>
    </row>
    <row r="11" spans="1:20" ht="14.25" customHeight="1" x14ac:dyDescent="0.2">
      <c r="A11" s="31">
        <v>2</v>
      </c>
      <c r="B11" s="19" t="s">
        <v>25</v>
      </c>
      <c r="C11" s="5">
        <v>3</v>
      </c>
      <c r="D11" s="7">
        <f t="shared" si="0"/>
        <v>2.5</v>
      </c>
      <c r="E11" s="7">
        <f>(C11*120)/60</f>
        <v>6</v>
      </c>
      <c r="F11" s="7">
        <f t="shared" ref="F11:F18" si="13">D11</f>
        <v>2.5</v>
      </c>
      <c r="G11" s="7">
        <f t="shared" si="1"/>
        <v>6</v>
      </c>
      <c r="H11" s="7">
        <f t="shared" ref="H11" si="14">D11*16</f>
        <v>40</v>
      </c>
      <c r="I11" s="7">
        <f>G11*16</f>
        <v>96</v>
      </c>
      <c r="J11" s="7">
        <f t="shared" ref="J11" si="15">F11+G11</f>
        <v>8.5</v>
      </c>
      <c r="K11" s="7">
        <f t="shared" ref="K11" si="16">I11+H11</f>
        <v>136</v>
      </c>
      <c r="L11" s="7">
        <f>K11/25</f>
        <v>5.44</v>
      </c>
      <c r="O11" s="14"/>
      <c r="P11" s="14"/>
      <c r="Q11" s="15"/>
      <c r="R11" s="15"/>
      <c r="S11" s="15"/>
      <c r="T11" s="15"/>
    </row>
    <row r="12" spans="1:20" ht="14.25" customHeight="1" x14ac:dyDescent="0.2">
      <c r="A12" s="31"/>
      <c r="B12" s="19" t="s">
        <v>28</v>
      </c>
      <c r="C12" s="5">
        <v>3</v>
      </c>
      <c r="D12" s="7">
        <f t="shared" si="0"/>
        <v>2.5</v>
      </c>
      <c r="E12" s="7">
        <f t="shared" ref="E12:E16" si="17">(C12*120)/60</f>
        <v>6</v>
      </c>
      <c r="F12" s="7">
        <f t="shared" ref="F12:F16" si="18">D12</f>
        <v>2.5</v>
      </c>
      <c r="G12" s="7">
        <f t="shared" ref="G12:G16" si="19">E12</f>
        <v>6</v>
      </c>
      <c r="H12" s="7">
        <f t="shared" ref="H12:H16" si="20">D12*16</f>
        <v>40</v>
      </c>
      <c r="I12" s="7">
        <f t="shared" ref="I12:I16" si="21">G12*16</f>
        <v>96</v>
      </c>
      <c r="J12" s="7">
        <f t="shared" ref="J12:J16" si="22">F12+G12</f>
        <v>8.5</v>
      </c>
      <c r="K12" s="7">
        <f t="shared" ref="K12:K16" si="23">I12+H12</f>
        <v>136</v>
      </c>
      <c r="L12" s="7">
        <f t="shared" ref="L12:L16" si="24">K12/25</f>
        <v>5.44</v>
      </c>
      <c r="O12" s="14"/>
      <c r="P12" s="14"/>
      <c r="Q12" s="15"/>
      <c r="R12" s="15"/>
      <c r="S12" s="15"/>
      <c r="T12" s="15"/>
    </row>
    <row r="13" spans="1:20" ht="14.25" customHeight="1" x14ac:dyDescent="0.2">
      <c r="A13" s="31"/>
      <c r="B13" s="19" t="s">
        <v>26</v>
      </c>
      <c r="C13" s="5">
        <v>3</v>
      </c>
      <c r="D13" s="7">
        <f t="shared" si="0"/>
        <v>2.5</v>
      </c>
      <c r="E13" s="7">
        <f t="shared" si="17"/>
        <v>6</v>
      </c>
      <c r="F13" s="7">
        <f t="shared" si="18"/>
        <v>2.5</v>
      </c>
      <c r="G13" s="7">
        <f t="shared" si="19"/>
        <v>6</v>
      </c>
      <c r="H13" s="7">
        <f t="shared" si="20"/>
        <v>40</v>
      </c>
      <c r="I13" s="7">
        <f t="shared" si="21"/>
        <v>96</v>
      </c>
      <c r="J13" s="7">
        <f t="shared" si="22"/>
        <v>8.5</v>
      </c>
      <c r="K13" s="7">
        <f t="shared" si="23"/>
        <v>136</v>
      </c>
      <c r="L13" s="7">
        <f t="shared" si="24"/>
        <v>5.44</v>
      </c>
      <c r="O13" s="14"/>
      <c r="P13" s="14"/>
      <c r="Q13" s="15"/>
      <c r="R13" s="15"/>
      <c r="S13" s="15"/>
      <c r="T13" s="15"/>
    </row>
    <row r="14" spans="1:20" ht="14.25" customHeight="1" x14ac:dyDescent="0.2">
      <c r="A14" s="31"/>
      <c r="B14" s="19" t="s">
        <v>27</v>
      </c>
      <c r="C14" s="5">
        <v>3</v>
      </c>
      <c r="D14" s="7">
        <f t="shared" si="0"/>
        <v>2.5</v>
      </c>
      <c r="E14" s="7">
        <f t="shared" si="17"/>
        <v>6</v>
      </c>
      <c r="F14" s="7">
        <f t="shared" si="18"/>
        <v>2.5</v>
      </c>
      <c r="G14" s="7">
        <f t="shared" si="19"/>
        <v>6</v>
      </c>
      <c r="H14" s="7">
        <f t="shared" si="20"/>
        <v>40</v>
      </c>
      <c r="I14" s="7">
        <f t="shared" si="21"/>
        <v>96</v>
      </c>
      <c r="J14" s="7">
        <f t="shared" si="22"/>
        <v>8.5</v>
      </c>
      <c r="K14" s="7">
        <f t="shared" si="23"/>
        <v>136</v>
      </c>
      <c r="L14" s="7">
        <f t="shared" si="24"/>
        <v>5.44</v>
      </c>
      <c r="O14" s="14"/>
      <c r="P14" s="14"/>
      <c r="Q14" s="15"/>
      <c r="R14" s="15"/>
      <c r="S14" s="15"/>
      <c r="T14" s="15"/>
    </row>
    <row r="15" spans="1:20" ht="14.25" customHeight="1" x14ac:dyDescent="0.2">
      <c r="A15" s="31"/>
      <c r="B15" s="19" t="s">
        <v>30</v>
      </c>
      <c r="C15" s="5">
        <v>3</v>
      </c>
      <c r="D15" s="7">
        <f t="shared" si="0"/>
        <v>2.5</v>
      </c>
      <c r="E15" s="7">
        <f t="shared" si="17"/>
        <v>6</v>
      </c>
      <c r="F15" s="7">
        <f t="shared" si="18"/>
        <v>2.5</v>
      </c>
      <c r="G15" s="7">
        <f t="shared" si="19"/>
        <v>6</v>
      </c>
      <c r="H15" s="7">
        <f t="shared" si="20"/>
        <v>40</v>
      </c>
      <c r="I15" s="7">
        <f t="shared" si="21"/>
        <v>96</v>
      </c>
      <c r="J15" s="7">
        <f t="shared" si="22"/>
        <v>8.5</v>
      </c>
      <c r="K15" s="7">
        <f t="shared" si="23"/>
        <v>136</v>
      </c>
      <c r="L15" s="7">
        <f t="shared" si="24"/>
        <v>5.44</v>
      </c>
      <c r="O15" s="14"/>
      <c r="P15" s="14"/>
      <c r="Q15" s="15"/>
      <c r="R15" s="15"/>
      <c r="S15" s="15"/>
      <c r="T15" s="15"/>
    </row>
    <row r="16" spans="1:20" ht="14.25" customHeight="1" x14ac:dyDescent="0.2">
      <c r="A16" s="31"/>
      <c r="B16" s="19" t="s">
        <v>29</v>
      </c>
      <c r="C16" s="5">
        <v>2</v>
      </c>
      <c r="D16" s="7">
        <f t="shared" si="0"/>
        <v>1.6666666666666667</v>
      </c>
      <c r="E16" s="7">
        <f t="shared" si="17"/>
        <v>4</v>
      </c>
      <c r="F16" s="7">
        <f t="shared" si="18"/>
        <v>1.6666666666666667</v>
      </c>
      <c r="G16" s="7">
        <f t="shared" si="19"/>
        <v>4</v>
      </c>
      <c r="H16" s="7">
        <f t="shared" si="20"/>
        <v>26.666666666666668</v>
      </c>
      <c r="I16" s="7">
        <f t="shared" si="21"/>
        <v>64</v>
      </c>
      <c r="J16" s="7">
        <f t="shared" si="22"/>
        <v>5.666666666666667</v>
      </c>
      <c r="K16" s="7">
        <f t="shared" si="23"/>
        <v>90.666666666666671</v>
      </c>
      <c r="L16" s="7">
        <f t="shared" si="24"/>
        <v>3.6266666666666669</v>
      </c>
      <c r="O16" s="14"/>
      <c r="P16" s="14"/>
      <c r="Q16" s="15"/>
      <c r="R16" s="15"/>
      <c r="S16" s="15"/>
      <c r="T16" s="15"/>
    </row>
    <row r="17" spans="1:20" ht="14.25" customHeight="1" x14ac:dyDescent="0.2">
      <c r="A17" s="27" t="s">
        <v>6</v>
      </c>
      <c r="B17" s="28"/>
      <c r="C17" s="9">
        <f>SUM(C11:C16)</f>
        <v>17</v>
      </c>
      <c r="D17" s="10"/>
      <c r="E17" s="10"/>
      <c r="F17" s="10"/>
      <c r="G17" s="10"/>
      <c r="H17" s="10"/>
      <c r="I17" s="10"/>
      <c r="J17" s="10"/>
      <c r="K17" s="10"/>
      <c r="L17" s="10"/>
      <c r="M17" s="1"/>
      <c r="O17" s="14"/>
      <c r="P17" s="14"/>
      <c r="Q17" s="15"/>
      <c r="R17" s="15"/>
      <c r="S17" s="15"/>
      <c r="T17" s="15"/>
    </row>
    <row r="18" spans="1:20" ht="14.25" customHeight="1" x14ac:dyDescent="0.2">
      <c r="A18" s="31" t="s">
        <v>8</v>
      </c>
      <c r="B18" s="19" t="s">
        <v>7</v>
      </c>
      <c r="C18" s="5">
        <v>2</v>
      </c>
      <c r="D18" s="7">
        <f t="shared" si="0"/>
        <v>1.6666666666666667</v>
      </c>
      <c r="E18" s="7">
        <f t="shared" ref="E18:E19" si="25">(C18*120)/60</f>
        <v>4</v>
      </c>
      <c r="F18" s="7">
        <f t="shared" si="13"/>
        <v>1.6666666666666667</v>
      </c>
      <c r="G18" s="7">
        <f t="shared" si="1"/>
        <v>4</v>
      </c>
      <c r="H18" s="7">
        <f t="shared" ref="H18" si="26">D18*16</f>
        <v>26.666666666666668</v>
      </c>
      <c r="I18" s="7">
        <f>G18*16</f>
        <v>64</v>
      </c>
      <c r="J18" s="7">
        <f t="shared" ref="J18" si="27">F18+G18</f>
        <v>5.666666666666667</v>
      </c>
      <c r="K18" s="7">
        <f t="shared" ref="K18" si="28">I18+H18</f>
        <v>90.666666666666671</v>
      </c>
      <c r="L18" s="7">
        <f>K18/25</f>
        <v>3.6266666666666669</v>
      </c>
      <c r="O18" s="14"/>
      <c r="P18" s="14"/>
      <c r="Q18" s="15"/>
      <c r="R18" s="15"/>
      <c r="S18" s="15"/>
      <c r="T18" s="16"/>
    </row>
    <row r="19" spans="1:20" ht="14.25" customHeight="1" x14ac:dyDescent="0.2">
      <c r="A19" s="32"/>
      <c r="B19" s="19" t="s">
        <v>19</v>
      </c>
      <c r="C19" s="5">
        <v>6</v>
      </c>
      <c r="D19" s="7">
        <f t="shared" si="0"/>
        <v>5</v>
      </c>
      <c r="E19" s="7">
        <f t="shared" si="25"/>
        <v>12</v>
      </c>
      <c r="F19" s="7">
        <f>D19</f>
        <v>5</v>
      </c>
      <c r="G19" s="7">
        <f t="shared" si="1"/>
        <v>12</v>
      </c>
      <c r="H19" s="7">
        <f>D19*16</f>
        <v>80</v>
      </c>
      <c r="I19" s="7">
        <f>G19*16</f>
        <v>192</v>
      </c>
      <c r="J19" s="7">
        <f>F19+G19</f>
        <v>17</v>
      </c>
      <c r="K19" s="7">
        <f>I19+H19</f>
        <v>272</v>
      </c>
      <c r="L19" s="7">
        <f>K19/25</f>
        <v>10.88</v>
      </c>
      <c r="O19" s="25"/>
      <c r="P19" s="26"/>
      <c r="Q19" s="26"/>
      <c r="R19" s="26"/>
      <c r="S19" s="26"/>
      <c r="T19" s="17"/>
    </row>
    <row r="20" spans="1:20" ht="14.25" customHeight="1" x14ac:dyDescent="0.2">
      <c r="A20" s="27" t="s">
        <v>9</v>
      </c>
      <c r="B20" s="28"/>
      <c r="C20" s="9">
        <f>SUM(C18:C19)</f>
        <v>8</v>
      </c>
      <c r="D20" s="10"/>
      <c r="E20" s="10"/>
      <c r="F20" s="10"/>
      <c r="G20" s="21"/>
      <c r="H20" s="10"/>
      <c r="I20" s="10"/>
      <c r="J20" s="10"/>
      <c r="K20" s="10"/>
      <c r="L20" s="10"/>
      <c r="M20" s="2"/>
    </row>
    <row r="21" spans="1:20" ht="14.25" customHeight="1" x14ac:dyDescent="0.2">
      <c r="A21" s="29" t="s">
        <v>11</v>
      </c>
      <c r="B21" s="30"/>
      <c r="C21" s="11">
        <f>(C10+C17+C20)</f>
        <v>43</v>
      </c>
      <c r="D21" s="7">
        <f>(C21*50)/60</f>
        <v>35.833333333333336</v>
      </c>
      <c r="E21" s="7">
        <f t="shared" ref="E21" si="29">(C21*120)/60</f>
        <v>86</v>
      </c>
      <c r="F21" s="7">
        <f>D21</f>
        <v>35.833333333333336</v>
      </c>
      <c r="G21" s="7">
        <f t="shared" ref="G21" si="30">E21</f>
        <v>86</v>
      </c>
      <c r="H21" s="7">
        <f t="shared" ref="H21:I21" si="31">F21*16</f>
        <v>573.33333333333337</v>
      </c>
      <c r="I21" s="7">
        <f t="shared" si="31"/>
        <v>1376</v>
      </c>
      <c r="J21" s="7">
        <f t="shared" ref="J21" si="32">F21+G21</f>
        <v>121.83333333333334</v>
      </c>
      <c r="K21" s="7">
        <f t="shared" ref="K21" si="33">I21+H21</f>
        <v>1949.3333333333335</v>
      </c>
      <c r="L21" s="7">
        <f>K21/25</f>
        <v>77.973333333333343</v>
      </c>
    </row>
    <row r="22" spans="1:20" ht="14.25" customHeight="1" x14ac:dyDescent="0.2">
      <c r="D22" s="1"/>
    </row>
    <row r="23" spans="1:20" ht="14.25" customHeight="1" x14ac:dyDescent="0.2"/>
    <row r="24" spans="1:20" ht="14.25" customHeight="1" x14ac:dyDescent="0.2"/>
    <row r="25" spans="1:20" ht="14.25" customHeight="1" x14ac:dyDescent="0.2"/>
    <row r="26" spans="1:20" ht="14.25" customHeight="1" x14ac:dyDescent="0.2"/>
    <row r="27" spans="1:20" ht="14.25" customHeight="1" x14ac:dyDescent="0.2"/>
    <row r="28" spans="1:20" ht="14.25" customHeight="1" x14ac:dyDescent="0.2"/>
    <row r="29" spans="1:20" ht="14.25" customHeight="1" x14ac:dyDescent="0.2"/>
    <row r="30" spans="1:20" ht="14.25" customHeight="1" x14ac:dyDescent="0.2"/>
    <row r="31" spans="1:20" ht="14.25" customHeight="1" x14ac:dyDescent="0.2"/>
    <row r="32" spans="1:20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</sheetData>
  <mergeCells count="8">
    <mergeCell ref="O19:S19"/>
    <mergeCell ref="A20:B20"/>
    <mergeCell ref="A21:B21"/>
    <mergeCell ref="A4:A6"/>
    <mergeCell ref="A10:B10"/>
    <mergeCell ref="A11:A16"/>
    <mergeCell ref="A17:B17"/>
    <mergeCell ref="A18:A19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2A5F1-1FBC-8F4A-A79F-840AE19E1277}">
  <dimension ref="A1:F21"/>
  <sheetViews>
    <sheetView workbookViewId="0">
      <selection activeCell="A3" sqref="A3:F21"/>
    </sheetView>
  </sheetViews>
  <sheetFormatPr baseColWidth="10" defaultRowHeight="15" x14ac:dyDescent="0.2"/>
  <cols>
    <col min="1" max="1" width="23.1640625" customWidth="1"/>
    <col min="2" max="2" width="31.33203125" bestFit="1" customWidth="1"/>
  </cols>
  <sheetData>
    <row r="1" spans="1:6" x14ac:dyDescent="0.2">
      <c r="A1" t="s">
        <v>31</v>
      </c>
    </row>
    <row r="3" spans="1:6" x14ac:dyDescent="0.2">
      <c r="A3" t="s">
        <v>2</v>
      </c>
      <c r="B3" t="s">
        <v>4</v>
      </c>
      <c r="C3" t="s">
        <v>3</v>
      </c>
      <c r="D3" t="s">
        <v>18</v>
      </c>
      <c r="E3" t="s">
        <v>0</v>
      </c>
      <c r="F3" t="s">
        <v>1</v>
      </c>
    </row>
    <row r="4" spans="1:6" x14ac:dyDescent="0.2">
      <c r="A4">
        <v>1</v>
      </c>
      <c r="B4" t="s">
        <v>5</v>
      </c>
      <c r="C4">
        <v>3</v>
      </c>
      <c r="D4">
        <v>8.5</v>
      </c>
      <c r="E4">
        <v>136</v>
      </c>
      <c r="F4">
        <v>5.44</v>
      </c>
    </row>
    <row r="5" spans="1:6" x14ac:dyDescent="0.2">
      <c r="B5" t="s">
        <v>20</v>
      </c>
      <c r="C5">
        <v>3</v>
      </c>
      <c r="D5">
        <v>8.5</v>
      </c>
      <c r="E5">
        <v>136</v>
      </c>
      <c r="F5">
        <v>5.44</v>
      </c>
    </row>
    <row r="6" spans="1:6" x14ac:dyDescent="0.2">
      <c r="B6" t="s">
        <v>21</v>
      </c>
      <c r="C6">
        <v>3</v>
      </c>
      <c r="D6">
        <v>8.5</v>
      </c>
      <c r="E6">
        <v>136</v>
      </c>
      <c r="F6">
        <v>5.44</v>
      </c>
    </row>
    <row r="7" spans="1:6" x14ac:dyDescent="0.2">
      <c r="B7" t="s">
        <v>22</v>
      </c>
      <c r="C7">
        <v>3</v>
      </c>
      <c r="D7">
        <v>8.5</v>
      </c>
      <c r="E7">
        <v>136</v>
      </c>
      <c r="F7">
        <v>5.44</v>
      </c>
    </row>
    <row r="8" spans="1:6" x14ac:dyDescent="0.2">
      <c r="B8" t="s">
        <v>23</v>
      </c>
      <c r="C8">
        <v>3</v>
      </c>
      <c r="D8">
        <v>8.5</v>
      </c>
      <c r="E8">
        <v>136</v>
      </c>
      <c r="F8">
        <v>5.44</v>
      </c>
    </row>
    <row r="9" spans="1:6" x14ac:dyDescent="0.2">
      <c r="B9" t="s">
        <v>24</v>
      </c>
      <c r="C9">
        <v>3</v>
      </c>
      <c r="D9">
        <v>8.5</v>
      </c>
      <c r="E9">
        <v>136</v>
      </c>
      <c r="F9">
        <v>5.44</v>
      </c>
    </row>
    <row r="10" spans="1:6" x14ac:dyDescent="0.2">
      <c r="A10" t="s">
        <v>10</v>
      </c>
      <c r="C10">
        <v>18</v>
      </c>
    </row>
    <row r="11" spans="1:6" x14ac:dyDescent="0.2">
      <c r="A11">
        <v>2</v>
      </c>
      <c r="B11" t="s">
        <v>25</v>
      </c>
      <c r="C11">
        <v>3</v>
      </c>
      <c r="D11">
        <v>8.5</v>
      </c>
      <c r="E11">
        <v>136</v>
      </c>
      <c r="F11">
        <v>5.44</v>
      </c>
    </row>
    <row r="12" spans="1:6" x14ac:dyDescent="0.2">
      <c r="B12" t="s">
        <v>28</v>
      </c>
      <c r="C12">
        <v>3</v>
      </c>
      <c r="D12">
        <v>8.5</v>
      </c>
      <c r="E12">
        <v>136</v>
      </c>
      <c r="F12">
        <v>5.44</v>
      </c>
    </row>
    <row r="13" spans="1:6" x14ac:dyDescent="0.2">
      <c r="B13" t="s">
        <v>26</v>
      </c>
      <c r="C13">
        <v>3</v>
      </c>
      <c r="D13">
        <v>8.5</v>
      </c>
      <c r="E13">
        <v>136</v>
      </c>
      <c r="F13">
        <v>5.44</v>
      </c>
    </row>
    <row r="14" spans="1:6" x14ac:dyDescent="0.2">
      <c r="B14" t="s">
        <v>27</v>
      </c>
      <c r="C14">
        <v>3</v>
      </c>
      <c r="D14">
        <v>8.5</v>
      </c>
      <c r="E14">
        <v>136</v>
      </c>
      <c r="F14">
        <v>5.44</v>
      </c>
    </row>
    <row r="15" spans="1:6" x14ac:dyDescent="0.2">
      <c r="B15" t="s">
        <v>30</v>
      </c>
      <c r="C15">
        <v>3</v>
      </c>
      <c r="D15">
        <v>8.5</v>
      </c>
      <c r="E15">
        <v>136</v>
      </c>
      <c r="F15">
        <v>5.44</v>
      </c>
    </row>
    <row r="16" spans="1:6" x14ac:dyDescent="0.2">
      <c r="B16" t="s">
        <v>29</v>
      </c>
      <c r="C16">
        <v>2</v>
      </c>
      <c r="D16">
        <v>5.666666666666667</v>
      </c>
      <c r="E16">
        <v>90.666666666666671</v>
      </c>
      <c r="F16">
        <v>3.6266666666666669</v>
      </c>
    </row>
    <row r="17" spans="1:6" x14ac:dyDescent="0.2">
      <c r="A17" t="s">
        <v>6</v>
      </c>
      <c r="C17">
        <v>17</v>
      </c>
    </row>
    <row r="18" spans="1:6" x14ac:dyDescent="0.2">
      <c r="A18" t="s">
        <v>8</v>
      </c>
      <c r="B18" t="s">
        <v>7</v>
      </c>
      <c r="C18">
        <v>2</v>
      </c>
      <c r="D18">
        <v>5.666666666666667</v>
      </c>
      <c r="E18">
        <v>90.666666666666671</v>
      </c>
      <c r="F18">
        <v>3.6266666666666669</v>
      </c>
    </row>
    <row r="19" spans="1:6" x14ac:dyDescent="0.2">
      <c r="B19" t="s">
        <v>19</v>
      </c>
      <c r="C19">
        <v>6</v>
      </c>
      <c r="D19">
        <v>17</v>
      </c>
      <c r="E19">
        <v>272</v>
      </c>
      <c r="F19">
        <v>10.88</v>
      </c>
    </row>
    <row r="20" spans="1:6" x14ac:dyDescent="0.2">
      <c r="A20" t="s">
        <v>9</v>
      </c>
      <c r="C20">
        <v>8</v>
      </c>
    </row>
    <row r="21" spans="1:6" x14ac:dyDescent="0.2">
      <c r="A21" t="s">
        <v>11</v>
      </c>
      <c r="C21">
        <v>43</v>
      </c>
      <c r="D21">
        <v>121.83333333333334</v>
      </c>
      <c r="E21">
        <v>1949.3333333333335</v>
      </c>
      <c r="F21">
        <v>77.973333333333343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S2 MIR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Microsoft Office User</cp:lastModifiedBy>
  <dcterms:created xsi:type="dcterms:W3CDTF">2020-12-21T00:48:22Z</dcterms:created>
  <dcterms:modified xsi:type="dcterms:W3CDTF">2022-10-20T06:22:55Z</dcterms:modified>
</cp:coreProperties>
</file>