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q/Downloads/"/>
    </mc:Choice>
  </mc:AlternateContent>
  <xr:revisionPtr revIDLastSave="0" documentId="13_ncr:1_{AE57CFE1-6541-ED4A-9EB3-E5E5F64CABFE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S2 Sustainable Tourism" sheetId="7" r:id="rId1"/>
    <sheet name="Sheet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hocGN7OgxGevbnnWbwu7RHWr/ALA=="/>
    </ext>
  </extLst>
</workbook>
</file>

<file path=xl/calcChain.xml><?xml version="1.0" encoding="utf-8"?>
<calcChain xmlns="http://schemas.openxmlformats.org/spreadsheetml/2006/main">
  <c r="E21" i="8" l="1"/>
  <c r="G21" i="8" s="1"/>
  <c r="I21" i="8" s="1"/>
  <c r="K21" i="8" s="1"/>
  <c r="L21" i="8" s="1"/>
  <c r="D21" i="8"/>
  <c r="H21" i="8" s="1"/>
  <c r="F20" i="8"/>
  <c r="E20" i="8"/>
  <c r="G20" i="8" s="1"/>
  <c r="I20" i="8" s="1"/>
  <c r="D20" i="8"/>
  <c r="H20" i="8" s="1"/>
  <c r="C19" i="8"/>
  <c r="G18" i="8"/>
  <c r="I18" i="8" s="1"/>
  <c r="E18" i="8"/>
  <c r="D18" i="8"/>
  <c r="F18" i="8" s="1"/>
  <c r="J18" i="8" s="1"/>
  <c r="E17" i="8"/>
  <c r="G17" i="8" s="1"/>
  <c r="I17" i="8" s="1"/>
  <c r="K17" i="8" s="1"/>
  <c r="L17" i="8" s="1"/>
  <c r="D17" i="8"/>
  <c r="H17" i="8" s="1"/>
  <c r="F16" i="8"/>
  <c r="E16" i="8"/>
  <c r="G16" i="8" s="1"/>
  <c r="I16" i="8" s="1"/>
  <c r="K16" i="8" s="1"/>
  <c r="L16" i="8" s="1"/>
  <c r="D16" i="8"/>
  <c r="H16" i="8" s="1"/>
  <c r="G15" i="8"/>
  <c r="I15" i="8" s="1"/>
  <c r="F15" i="8"/>
  <c r="J15" i="8" s="1"/>
  <c r="E15" i="8"/>
  <c r="D15" i="8"/>
  <c r="H15" i="8" s="1"/>
  <c r="G14" i="8"/>
  <c r="I14" i="8" s="1"/>
  <c r="E14" i="8"/>
  <c r="D14" i="8"/>
  <c r="F14" i="8" s="1"/>
  <c r="J14" i="8" s="1"/>
  <c r="E13" i="8"/>
  <c r="G13" i="8" s="1"/>
  <c r="I13" i="8" s="1"/>
  <c r="D13" i="8"/>
  <c r="F13" i="8" s="1"/>
  <c r="F12" i="8"/>
  <c r="E12" i="8"/>
  <c r="G12" i="8" s="1"/>
  <c r="I12" i="8" s="1"/>
  <c r="K12" i="8" s="1"/>
  <c r="L12" i="8" s="1"/>
  <c r="D12" i="8"/>
  <c r="H12" i="8" s="1"/>
  <c r="C11" i="8"/>
  <c r="C23" i="8" s="1"/>
  <c r="G10" i="8"/>
  <c r="I10" i="8" s="1"/>
  <c r="E10" i="8"/>
  <c r="D10" i="8"/>
  <c r="F10" i="8" s="1"/>
  <c r="E9" i="8"/>
  <c r="G9" i="8" s="1"/>
  <c r="I9" i="8" s="1"/>
  <c r="D9" i="8"/>
  <c r="F9" i="8" s="1"/>
  <c r="F8" i="8"/>
  <c r="H8" i="8" s="1"/>
  <c r="E8" i="8"/>
  <c r="G8" i="8" s="1"/>
  <c r="I8" i="8" s="1"/>
  <c r="D8" i="8"/>
  <c r="G7" i="8"/>
  <c r="I7" i="8" s="1"/>
  <c r="F7" i="8"/>
  <c r="H7" i="8" s="1"/>
  <c r="E7" i="8"/>
  <c r="D7" i="8"/>
  <c r="G6" i="8"/>
  <c r="I6" i="8" s="1"/>
  <c r="E6" i="8"/>
  <c r="D6" i="8"/>
  <c r="F6" i="8" s="1"/>
  <c r="E5" i="8"/>
  <c r="G5" i="8" s="1"/>
  <c r="I5" i="8" s="1"/>
  <c r="D5" i="8"/>
  <c r="F5" i="8" s="1"/>
  <c r="F4" i="8"/>
  <c r="H4" i="8" s="1"/>
  <c r="E4" i="8"/>
  <c r="G4" i="8" s="1"/>
  <c r="D4" i="8"/>
  <c r="L24" i="7"/>
  <c r="C19" i="7"/>
  <c r="D18" i="7"/>
  <c r="F18" i="7" s="1"/>
  <c r="H18" i="7"/>
  <c r="E18" i="7"/>
  <c r="G18" i="7" s="1"/>
  <c r="I18" i="7" s="1"/>
  <c r="K18" i="7" s="1"/>
  <c r="L18" i="7" s="1"/>
  <c r="H15" i="7"/>
  <c r="H16" i="7"/>
  <c r="C11" i="7"/>
  <c r="E15" i="7"/>
  <c r="G15" i="7" s="1"/>
  <c r="I15" i="7" s="1"/>
  <c r="K15" i="7" s="1"/>
  <c r="L15" i="7" s="1"/>
  <c r="D15" i="7"/>
  <c r="F15" i="7" s="1"/>
  <c r="J15" i="7" s="1"/>
  <c r="E14" i="7"/>
  <c r="G14" i="7" s="1"/>
  <c r="I14" i="7" s="1"/>
  <c r="D14" i="7"/>
  <c r="F14" i="7" s="1"/>
  <c r="J14" i="7" s="1"/>
  <c r="E9" i="7"/>
  <c r="G9" i="7" s="1"/>
  <c r="I9" i="7" s="1"/>
  <c r="D9" i="7"/>
  <c r="F9" i="7" s="1"/>
  <c r="E17" i="7"/>
  <c r="G17" i="7" s="1"/>
  <c r="I17" i="7" s="1"/>
  <c r="D17" i="7"/>
  <c r="H17" i="7" s="1"/>
  <c r="E16" i="7"/>
  <c r="G16" i="7" s="1"/>
  <c r="I16" i="7" s="1"/>
  <c r="K16" i="7" s="1"/>
  <c r="L16" i="7" s="1"/>
  <c r="D16" i="7"/>
  <c r="E13" i="7"/>
  <c r="G13" i="7" s="1"/>
  <c r="I13" i="7" s="1"/>
  <c r="D13" i="7"/>
  <c r="F13" i="7" s="1"/>
  <c r="E10" i="7"/>
  <c r="G10" i="7" s="1"/>
  <c r="I10" i="7" s="1"/>
  <c r="E8" i="7"/>
  <c r="G8" i="7" s="1"/>
  <c r="I8" i="7" s="1"/>
  <c r="E7" i="7"/>
  <c r="G7" i="7" s="1"/>
  <c r="I7" i="7" s="1"/>
  <c r="D10" i="7"/>
  <c r="F10" i="7" s="1"/>
  <c r="H10" i="7" s="1"/>
  <c r="D8" i="7"/>
  <c r="F8" i="7" s="1"/>
  <c r="H8" i="7" s="1"/>
  <c r="D7" i="7"/>
  <c r="F7" i="7" s="1"/>
  <c r="H7" i="7" s="1"/>
  <c r="E21" i="7"/>
  <c r="G21" i="7" s="1"/>
  <c r="I21" i="7" s="1"/>
  <c r="D21" i="7"/>
  <c r="H21" i="7" s="1"/>
  <c r="E20" i="7"/>
  <c r="G20" i="7" s="1"/>
  <c r="I20" i="7" s="1"/>
  <c r="D20" i="7"/>
  <c r="H20" i="7" s="1"/>
  <c r="E12" i="7"/>
  <c r="G12" i="7" s="1"/>
  <c r="I12" i="7" s="1"/>
  <c r="D12" i="7"/>
  <c r="H12" i="7" s="1"/>
  <c r="E6" i="7"/>
  <c r="G6" i="7" s="1"/>
  <c r="I6" i="7" s="1"/>
  <c r="D6" i="7"/>
  <c r="F6" i="7" s="1"/>
  <c r="E5" i="7"/>
  <c r="G5" i="7" s="1"/>
  <c r="I5" i="7" s="1"/>
  <c r="D5" i="7"/>
  <c r="F5" i="7" s="1"/>
  <c r="E4" i="7"/>
  <c r="G4" i="7" s="1"/>
  <c r="I4" i="7" s="1"/>
  <c r="D4" i="7"/>
  <c r="F4" i="7" s="1"/>
  <c r="K20" i="8" l="1"/>
  <c r="L20" i="8" s="1"/>
  <c r="K5" i="8"/>
  <c r="L5" i="8" s="1"/>
  <c r="E23" i="8"/>
  <c r="G23" i="8" s="1"/>
  <c r="I23" i="8" s="1"/>
  <c r="D23" i="8"/>
  <c r="F23" i="8" s="1"/>
  <c r="J13" i="8"/>
  <c r="K15" i="8"/>
  <c r="L15" i="8" s="1"/>
  <c r="J20" i="8"/>
  <c r="H5" i="8"/>
  <c r="J5" i="8"/>
  <c r="K7" i="8"/>
  <c r="L7" i="8" s="1"/>
  <c r="H9" i="8"/>
  <c r="K9" i="8" s="1"/>
  <c r="L9" i="8" s="1"/>
  <c r="J9" i="8"/>
  <c r="J12" i="8"/>
  <c r="J16" i="8"/>
  <c r="J4" i="8"/>
  <c r="I4" i="8"/>
  <c r="K4" i="8" s="1"/>
  <c r="L4" i="8" s="1"/>
  <c r="J6" i="8"/>
  <c r="H6" i="8"/>
  <c r="K6" i="8" s="1"/>
  <c r="L6" i="8" s="1"/>
  <c r="K8" i="8"/>
  <c r="L8" i="8" s="1"/>
  <c r="J10" i="8"/>
  <c r="H10" i="8"/>
  <c r="K10" i="8" s="1"/>
  <c r="L10" i="8" s="1"/>
  <c r="H13" i="8"/>
  <c r="K13" i="8" s="1"/>
  <c r="L13" i="8" s="1"/>
  <c r="J8" i="8"/>
  <c r="H14" i="8"/>
  <c r="K14" i="8" s="1"/>
  <c r="L14" i="8" s="1"/>
  <c r="H18" i="8"/>
  <c r="K18" i="8" s="1"/>
  <c r="L18" i="8" s="1"/>
  <c r="J7" i="8"/>
  <c r="F17" i="8"/>
  <c r="J17" i="8" s="1"/>
  <c r="F21" i="8"/>
  <c r="J21" i="8" s="1"/>
  <c r="J18" i="7"/>
  <c r="K14" i="7"/>
  <c r="L14" i="7" s="1"/>
  <c r="H14" i="7"/>
  <c r="H9" i="7"/>
  <c r="K9" i="7" s="1"/>
  <c r="L9" i="7" s="1"/>
  <c r="J9" i="7"/>
  <c r="J6" i="7"/>
  <c r="C23" i="7"/>
  <c r="E23" i="7" s="1"/>
  <c r="G23" i="7" s="1"/>
  <c r="I23" i="7" s="1"/>
  <c r="F16" i="7"/>
  <c r="J16" i="7" s="1"/>
  <c r="J13" i="7"/>
  <c r="K8" i="7"/>
  <c r="L8" i="7" s="1"/>
  <c r="F20" i="7"/>
  <c r="J20" i="7" s="1"/>
  <c r="F21" i="7"/>
  <c r="J21" i="7" s="1"/>
  <c r="K7" i="7"/>
  <c r="L7" i="7" s="1"/>
  <c r="K10" i="7"/>
  <c r="L10" i="7" s="1"/>
  <c r="J5" i="7"/>
  <c r="K17" i="7"/>
  <c r="L17" i="7" s="1"/>
  <c r="H13" i="7"/>
  <c r="K13" i="7" s="1"/>
  <c r="L13" i="7" s="1"/>
  <c r="F17" i="7"/>
  <c r="J17" i="7" s="1"/>
  <c r="J7" i="7"/>
  <c r="J8" i="7"/>
  <c r="J10" i="7"/>
  <c r="K21" i="7"/>
  <c r="L21" i="7" s="1"/>
  <c r="K12" i="7"/>
  <c r="L12" i="7" s="1"/>
  <c r="H4" i="7"/>
  <c r="K4" i="7" s="1"/>
  <c r="L4" i="7" s="1"/>
  <c r="J4" i="7"/>
  <c r="K20" i="7"/>
  <c r="L20" i="7" s="1"/>
  <c r="H5" i="7"/>
  <c r="K5" i="7" s="1"/>
  <c r="L5" i="7" s="1"/>
  <c r="F12" i="7"/>
  <c r="J12" i="7" s="1"/>
  <c r="H6" i="7"/>
  <c r="K6" i="7" s="1"/>
  <c r="L6" i="7" s="1"/>
  <c r="H23" i="8" l="1"/>
  <c r="K23" i="8" s="1"/>
  <c r="J23" i="8"/>
  <c r="D23" i="7"/>
  <c r="F23" i="7" s="1"/>
  <c r="J23" i="7" s="1"/>
  <c r="L24" i="8" l="1"/>
  <c r="L23" i="8"/>
  <c r="H23" i="7"/>
  <c r="K23" i="7" s="1"/>
  <c r="L23" i="7" s="1"/>
</calcChain>
</file>

<file path=xl/sharedStrings.xml><?xml version="1.0" encoding="utf-8"?>
<sst xmlns="http://schemas.openxmlformats.org/spreadsheetml/2006/main" count="68" uniqueCount="34">
  <si>
    <t>total workload per semester</t>
  </si>
  <si>
    <t>ECTS</t>
  </si>
  <si>
    <t>Semester</t>
  </si>
  <si>
    <t>Credit</t>
  </si>
  <si>
    <t>Courses</t>
  </si>
  <si>
    <t>Credit on Semester 2</t>
  </si>
  <si>
    <t>Research proposal seminar</t>
  </si>
  <si>
    <t>3 to 4</t>
  </si>
  <si>
    <t>Credit of Semester 3 to 4</t>
  </si>
  <si>
    <t>Credit of Semester 1</t>
  </si>
  <si>
    <t>Total Credit</t>
  </si>
  <si>
    <t>Face to face meeting according to SNPT (hours)</t>
  </si>
  <si>
    <t>Face to face meeting per week</t>
  </si>
  <si>
    <t>Independent study according to SNPT</t>
  </si>
  <si>
    <t>Independent study per week</t>
  </si>
  <si>
    <t>Independent studyper semester (16 weeks)</t>
  </si>
  <si>
    <t>Face to face meeting per semester (16 weeks) according to SNPT</t>
  </si>
  <si>
    <t>total workload per weeks</t>
  </si>
  <si>
    <t>Thesis</t>
  </si>
  <si>
    <t xml:space="preserve">Philosophy of Tourism </t>
  </si>
  <si>
    <t>Sustainable Tourism</t>
  </si>
  <si>
    <t>Tourism Research Methods</t>
  </si>
  <si>
    <t>Academic Writing</t>
  </si>
  <si>
    <t>Typology and Tourist Behaviour</t>
  </si>
  <si>
    <t>Tourism Laboratory</t>
  </si>
  <si>
    <t>Tourism Event</t>
  </si>
  <si>
    <t>Destination Management</t>
  </si>
  <si>
    <t>Heritage Cultural Tourism</t>
  </si>
  <si>
    <t>Contemporary Issues And Strategies</t>
  </si>
  <si>
    <t xml:space="preserve">Smart Tourism </t>
  </si>
  <si>
    <t>Sustainable Tourism Communication</t>
  </si>
  <si>
    <t>Entrepreneur Tourism</t>
  </si>
  <si>
    <t>ECTS S2 Sustainable Tourism calculation</t>
  </si>
  <si>
    <t>Elective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</si>
</sst>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sz val="11"/>
      <name val="Calibri"/>
    </font>
    <font>
      <b/>
      <sz val="11"/>
      <color theme="1"/>
      <name val="Calibri"/>
      <scheme val="minor"/>
    </font>
    <font>
      <sz val="9"/>
      <color theme="1"/>
      <name val="Arial"/>
    </font>
    <font>
      <sz val="9"/>
      <color rgb="FF000000"/>
      <name val="Arial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A6A6A6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0" xfId="0" applyFont="1"/>
    <xf numFmtId="1" fontId="0" fillId="0" borderId="0" xfId="0" applyNumberFormat="1" applyFont="1"/>
    <xf numFmtId="164" fontId="0" fillId="0" borderId="0" xfId="0" applyNumberFormat="1" applyFont="1"/>
    <xf numFmtId="0" fontId="0" fillId="0" borderId="0" xfId="0" applyFont="1" applyAlignment="1"/>
    <xf numFmtId="0" fontId="5" fillId="0" borderId="1" xfId="0" applyFont="1" applyBorder="1"/>
    <xf numFmtId="0" fontId="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Alignment="1"/>
    <xf numFmtId="2" fontId="0" fillId="0" borderId="0" xfId="0" applyNumberFormat="1" applyFont="1"/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2" fillId="4" borderId="1" xfId="0" applyNumberFormat="1" applyFont="1" applyFill="1" applyBorder="1"/>
    <xf numFmtId="2" fontId="2" fillId="6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0" fillId="0" borderId="1" xfId="0" applyFont="1" applyBorder="1"/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11" fillId="3" borderId="1" xfId="0" applyFont="1" applyFill="1" applyBorder="1" applyAlignment="1">
      <alignment horizontal="center" vertical="top"/>
    </xf>
    <xf numFmtId="0" fontId="10" fillId="4" borderId="1" xfId="0" applyFont="1" applyFill="1" applyBorder="1"/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668D-13CA-4415-A41F-665AE62ABB8A}">
  <dimension ref="A1:AJ972"/>
  <sheetViews>
    <sheetView zoomScale="80" zoomScaleNormal="80" workbookViewId="0">
      <selection activeCell="B30" sqref="A1:XFD1048576"/>
    </sheetView>
  </sheetViews>
  <sheetFormatPr baseColWidth="10" defaultColWidth="14.5" defaultRowHeight="15" customHeight="1" x14ac:dyDescent="0.2"/>
  <cols>
    <col min="1" max="1" width="12" style="4" customWidth="1"/>
    <col min="2" max="2" width="33.33203125" style="4" customWidth="1"/>
    <col min="3" max="3" width="25.83203125" style="4" customWidth="1"/>
    <col min="4" max="9" width="14.83203125" style="4" customWidth="1"/>
    <col min="10" max="10" width="14.5" style="4" customWidth="1"/>
    <col min="11" max="13" width="14.83203125" style="4" customWidth="1"/>
    <col min="14" max="14" width="13" style="4" customWidth="1"/>
    <col min="15" max="17" width="8.5" style="4" customWidth="1"/>
    <col min="18" max="18" width="12.1640625" style="4" customWidth="1"/>
    <col min="19" max="19" width="8.5" style="4" customWidth="1"/>
    <col min="20" max="20" width="18.5" style="4" customWidth="1"/>
    <col min="21" max="21" width="14" style="4" customWidth="1"/>
    <col min="22" max="22" width="16.5" style="4" customWidth="1"/>
    <col min="23" max="23" width="14.83203125" style="4" customWidth="1"/>
    <col min="24" max="24" width="15.5" style="4" customWidth="1"/>
    <col min="25" max="25" width="12.1640625" style="4" customWidth="1"/>
    <col min="26" max="36" width="8.5" style="4" customWidth="1"/>
    <col min="37" max="16384" width="14.5" style="4"/>
  </cols>
  <sheetData>
    <row r="1" spans="1:36" ht="15" customHeight="1" x14ac:dyDescent="0.2">
      <c r="A1" s="12" t="s">
        <v>32</v>
      </c>
    </row>
    <row r="3" spans="1:36" ht="96.5" customHeight="1" x14ac:dyDescent="0.2">
      <c r="A3" s="19" t="s">
        <v>2</v>
      </c>
      <c r="B3" s="20" t="s">
        <v>4</v>
      </c>
      <c r="C3" s="20" t="s">
        <v>3</v>
      </c>
      <c r="D3" s="21" t="s">
        <v>11</v>
      </c>
      <c r="E3" s="21" t="s">
        <v>13</v>
      </c>
      <c r="F3" s="21" t="s">
        <v>12</v>
      </c>
      <c r="G3" s="21" t="s">
        <v>14</v>
      </c>
      <c r="H3" s="22" t="s">
        <v>16</v>
      </c>
      <c r="I3" s="22" t="s">
        <v>15</v>
      </c>
      <c r="J3" s="21" t="s">
        <v>17</v>
      </c>
      <c r="K3" s="22" t="s">
        <v>0</v>
      </c>
      <c r="L3" s="21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 x14ac:dyDescent="0.2">
      <c r="A4" s="24">
        <v>1</v>
      </c>
      <c r="B4" s="23" t="s">
        <v>19</v>
      </c>
      <c r="C4" s="24">
        <v>2</v>
      </c>
      <c r="D4" s="14">
        <f t="shared" ref="D4:D21" si="0">(C4*50)/60</f>
        <v>1.6666666666666667</v>
      </c>
      <c r="E4" s="14">
        <f t="shared" ref="E4:E12" si="1">(C4*120)/60</f>
        <v>4</v>
      </c>
      <c r="F4" s="15">
        <f t="shared" ref="F4:G21" si="2">D4</f>
        <v>1.6666666666666667</v>
      </c>
      <c r="G4" s="15">
        <f t="shared" si="2"/>
        <v>4</v>
      </c>
      <c r="H4" s="15">
        <f t="shared" ref="H4:I6" si="3">F4*16</f>
        <v>26.666666666666668</v>
      </c>
      <c r="I4" s="15">
        <f t="shared" si="3"/>
        <v>64</v>
      </c>
      <c r="J4" s="14">
        <f t="shared" ref="J4:J6" si="4">F4+G4</f>
        <v>5.666666666666667</v>
      </c>
      <c r="K4" s="14">
        <f t="shared" ref="K4:K6" si="5">I4+H4</f>
        <v>90.666666666666671</v>
      </c>
      <c r="L4" s="14">
        <f>K4/25</f>
        <v>3.6266666666666669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25" customHeight="1" x14ac:dyDescent="0.2">
      <c r="A5" s="28"/>
      <c r="B5" s="23" t="s">
        <v>20</v>
      </c>
      <c r="C5" s="24">
        <v>3</v>
      </c>
      <c r="D5" s="14">
        <f t="shared" si="0"/>
        <v>2.5</v>
      </c>
      <c r="E5" s="14">
        <f t="shared" si="1"/>
        <v>6</v>
      </c>
      <c r="F5" s="15">
        <f t="shared" si="2"/>
        <v>2.5</v>
      </c>
      <c r="G5" s="15">
        <f t="shared" si="2"/>
        <v>6</v>
      </c>
      <c r="H5" s="15">
        <f t="shared" si="3"/>
        <v>40</v>
      </c>
      <c r="I5" s="15">
        <f t="shared" si="3"/>
        <v>96</v>
      </c>
      <c r="J5" s="14">
        <f t="shared" si="4"/>
        <v>8.5</v>
      </c>
      <c r="K5" s="14">
        <f t="shared" si="5"/>
        <v>136</v>
      </c>
      <c r="L5" s="14">
        <f>K5/25</f>
        <v>5.44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25" customHeight="1" x14ac:dyDescent="0.2">
      <c r="A6" s="28"/>
      <c r="B6" s="23" t="s">
        <v>21</v>
      </c>
      <c r="C6" s="24">
        <v>3</v>
      </c>
      <c r="D6" s="14">
        <f t="shared" si="0"/>
        <v>2.5</v>
      </c>
      <c r="E6" s="14">
        <f t="shared" si="1"/>
        <v>6</v>
      </c>
      <c r="F6" s="15">
        <f t="shared" si="2"/>
        <v>2.5</v>
      </c>
      <c r="G6" s="15">
        <f t="shared" si="2"/>
        <v>6</v>
      </c>
      <c r="H6" s="15">
        <f t="shared" si="3"/>
        <v>40</v>
      </c>
      <c r="I6" s="15">
        <f t="shared" si="3"/>
        <v>96</v>
      </c>
      <c r="J6" s="14">
        <f t="shared" si="4"/>
        <v>8.5</v>
      </c>
      <c r="K6" s="14">
        <f t="shared" si="5"/>
        <v>136</v>
      </c>
      <c r="L6" s="14">
        <f>K6/25</f>
        <v>5.44</v>
      </c>
      <c r="M6" s="1"/>
      <c r="N6" s="1"/>
      <c r="O6" s="5"/>
      <c r="P6" s="6"/>
      <c r="Q6" s="6"/>
      <c r="R6" s="6"/>
      <c r="S6" s="6"/>
      <c r="T6" s="6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4.25" customHeight="1" x14ac:dyDescent="0.2">
      <c r="A7" s="28"/>
      <c r="B7" s="23" t="s">
        <v>22</v>
      </c>
      <c r="C7" s="24">
        <v>3</v>
      </c>
      <c r="D7" s="14">
        <f t="shared" si="0"/>
        <v>2.5</v>
      </c>
      <c r="E7" s="14">
        <f t="shared" ref="E7:E10" si="6">(C7*120)/60</f>
        <v>6</v>
      </c>
      <c r="F7" s="15">
        <f t="shared" ref="F7:F10" si="7">D7</f>
        <v>2.5</v>
      </c>
      <c r="G7" s="15">
        <f t="shared" ref="G7:G10" si="8">E7</f>
        <v>6</v>
      </c>
      <c r="H7" s="15">
        <f t="shared" ref="H7:H10" si="9">F7*16</f>
        <v>40</v>
      </c>
      <c r="I7" s="15">
        <f t="shared" ref="I7:I10" si="10">G7*16</f>
        <v>96</v>
      </c>
      <c r="J7" s="14">
        <f t="shared" ref="J7:J10" si="11">F7+G7</f>
        <v>8.5</v>
      </c>
      <c r="K7" s="14">
        <f t="shared" ref="K7:K10" si="12">I7+H7</f>
        <v>136</v>
      </c>
      <c r="L7" s="14">
        <f t="shared" ref="L7:L10" si="13">K7/25</f>
        <v>5.44</v>
      </c>
      <c r="M7" s="1"/>
      <c r="N7" s="1"/>
      <c r="O7" s="5"/>
      <c r="P7" s="6"/>
      <c r="Q7" s="6"/>
      <c r="R7" s="6"/>
      <c r="S7" s="6"/>
      <c r="T7" s="6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 x14ac:dyDescent="0.2">
      <c r="A8" s="25"/>
      <c r="B8" s="23" t="s">
        <v>23</v>
      </c>
      <c r="C8" s="24">
        <v>2</v>
      </c>
      <c r="D8" s="14">
        <f t="shared" si="0"/>
        <v>1.6666666666666667</v>
      </c>
      <c r="E8" s="14">
        <f t="shared" si="6"/>
        <v>4</v>
      </c>
      <c r="F8" s="15">
        <f t="shared" si="7"/>
        <v>1.6666666666666667</v>
      </c>
      <c r="G8" s="15">
        <f t="shared" si="8"/>
        <v>4</v>
      </c>
      <c r="H8" s="15">
        <f t="shared" si="9"/>
        <v>26.666666666666668</v>
      </c>
      <c r="I8" s="15">
        <f t="shared" si="10"/>
        <v>64</v>
      </c>
      <c r="J8" s="14">
        <f t="shared" si="11"/>
        <v>5.666666666666667</v>
      </c>
      <c r="K8" s="14">
        <f t="shared" si="12"/>
        <v>90.666666666666671</v>
      </c>
      <c r="L8" s="14">
        <f t="shared" si="13"/>
        <v>3.6266666666666669</v>
      </c>
      <c r="M8" s="1"/>
      <c r="N8" s="1"/>
      <c r="O8" s="5"/>
      <c r="P8" s="6"/>
      <c r="Q8" s="6"/>
      <c r="R8" s="6"/>
      <c r="S8" s="6"/>
      <c r="T8" s="6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4.25" customHeight="1" x14ac:dyDescent="0.2">
      <c r="A9" s="25"/>
      <c r="B9" s="23" t="s">
        <v>24</v>
      </c>
      <c r="C9" s="24">
        <v>2</v>
      </c>
      <c r="D9" s="14">
        <f t="shared" si="0"/>
        <v>1.6666666666666667</v>
      </c>
      <c r="E9" s="14">
        <f t="shared" si="6"/>
        <v>4</v>
      </c>
      <c r="F9" s="15">
        <f t="shared" si="7"/>
        <v>1.6666666666666667</v>
      </c>
      <c r="G9" s="15">
        <f t="shared" si="8"/>
        <v>4</v>
      </c>
      <c r="H9" s="15">
        <f t="shared" si="9"/>
        <v>26.666666666666668</v>
      </c>
      <c r="I9" s="15">
        <f t="shared" si="10"/>
        <v>64</v>
      </c>
      <c r="J9" s="14">
        <f t="shared" si="11"/>
        <v>5.666666666666667</v>
      </c>
      <c r="K9" s="14">
        <f t="shared" si="12"/>
        <v>90.666666666666671</v>
      </c>
      <c r="L9" s="14">
        <f t="shared" si="13"/>
        <v>3.6266666666666669</v>
      </c>
      <c r="M9" s="1"/>
      <c r="N9" s="1"/>
      <c r="O9" s="5"/>
      <c r="P9" s="6"/>
      <c r="Q9" s="6"/>
      <c r="R9" s="6"/>
      <c r="S9" s="6"/>
      <c r="T9" s="6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25" customHeight="1" x14ac:dyDescent="0.2">
      <c r="A10" s="25"/>
      <c r="B10" s="23" t="s">
        <v>25</v>
      </c>
      <c r="C10" s="24">
        <v>2</v>
      </c>
      <c r="D10" s="14">
        <f t="shared" si="0"/>
        <v>1.6666666666666667</v>
      </c>
      <c r="E10" s="14">
        <f t="shared" si="6"/>
        <v>4</v>
      </c>
      <c r="F10" s="15">
        <f t="shared" si="7"/>
        <v>1.6666666666666667</v>
      </c>
      <c r="G10" s="15">
        <f t="shared" si="8"/>
        <v>4</v>
      </c>
      <c r="H10" s="15">
        <f t="shared" si="9"/>
        <v>26.666666666666668</v>
      </c>
      <c r="I10" s="15">
        <f t="shared" si="10"/>
        <v>64</v>
      </c>
      <c r="J10" s="14">
        <f t="shared" si="11"/>
        <v>5.666666666666667</v>
      </c>
      <c r="K10" s="14">
        <f t="shared" si="12"/>
        <v>90.666666666666671</v>
      </c>
      <c r="L10" s="14">
        <f t="shared" si="13"/>
        <v>3.6266666666666669</v>
      </c>
      <c r="M10" s="1"/>
      <c r="N10" s="1"/>
      <c r="O10" s="5"/>
      <c r="P10" s="6"/>
      <c r="Q10" s="6"/>
      <c r="R10" s="6"/>
      <c r="S10" s="6"/>
      <c r="T10" s="6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25" customHeight="1" x14ac:dyDescent="0.2">
      <c r="A11" s="32" t="s">
        <v>9</v>
      </c>
      <c r="B11" s="33"/>
      <c r="C11" s="26">
        <f>SUM(C4:C10)</f>
        <v>17</v>
      </c>
      <c r="D11" s="16"/>
      <c r="E11" s="16"/>
      <c r="F11" s="16"/>
      <c r="G11" s="16"/>
      <c r="H11" s="16"/>
      <c r="I11" s="16"/>
      <c r="J11" s="16"/>
      <c r="K11" s="16"/>
      <c r="L11" s="16"/>
      <c r="M11" s="2"/>
      <c r="N11" s="1"/>
      <c r="O11" s="7"/>
      <c r="P11" s="7"/>
      <c r="Q11" s="8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25" customHeight="1" x14ac:dyDescent="0.2">
      <c r="A12" s="24">
        <v>2</v>
      </c>
      <c r="B12" s="23" t="s">
        <v>26</v>
      </c>
      <c r="C12" s="24">
        <v>3</v>
      </c>
      <c r="D12" s="14">
        <f t="shared" si="0"/>
        <v>2.5</v>
      </c>
      <c r="E12" s="14">
        <f t="shared" si="1"/>
        <v>6</v>
      </c>
      <c r="F12" s="15">
        <f t="shared" ref="F12:F20" si="14">D12</f>
        <v>2.5</v>
      </c>
      <c r="G12" s="15">
        <f t="shared" si="2"/>
        <v>6</v>
      </c>
      <c r="H12" s="15">
        <f t="shared" ref="H12" si="15">D12*16</f>
        <v>40</v>
      </c>
      <c r="I12" s="15">
        <f>G12*16</f>
        <v>96</v>
      </c>
      <c r="J12" s="14">
        <f t="shared" ref="J12" si="16">F12+G12</f>
        <v>8.5</v>
      </c>
      <c r="K12" s="14">
        <f t="shared" ref="K12" si="17">I12+H12</f>
        <v>136</v>
      </c>
      <c r="L12" s="14">
        <f>K12/25</f>
        <v>5.44</v>
      </c>
      <c r="M12" s="1"/>
      <c r="N12" s="1"/>
      <c r="O12" s="7"/>
      <c r="P12" s="7"/>
      <c r="Q12" s="8"/>
      <c r="R12" s="8"/>
      <c r="S12" s="8"/>
      <c r="T12" s="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25" customHeight="1" x14ac:dyDescent="0.2">
      <c r="A13" s="23"/>
      <c r="B13" s="23" t="s">
        <v>27</v>
      </c>
      <c r="C13" s="24">
        <v>3</v>
      </c>
      <c r="D13" s="14">
        <f t="shared" ref="D13:D18" si="18">(C13*50)/60</f>
        <v>2.5</v>
      </c>
      <c r="E13" s="14">
        <f t="shared" ref="E13:E18" si="19">(C13*120)/60</f>
        <v>6</v>
      </c>
      <c r="F13" s="15">
        <f t="shared" ref="F13:F18" si="20">D13</f>
        <v>2.5</v>
      </c>
      <c r="G13" s="15">
        <f t="shared" ref="G13:G18" si="21">E13</f>
        <v>6</v>
      </c>
      <c r="H13" s="15">
        <f t="shared" ref="H13:H18" si="22">D13*16</f>
        <v>40</v>
      </c>
      <c r="I13" s="15">
        <f t="shared" ref="I13:I18" si="23">G13*16</f>
        <v>96</v>
      </c>
      <c r="J13" s="14">
        <f t="shared" ref="J13:J18" si="24">F13+G13</f>
        <v>8.5</v>
      </c>
      <c r="K13" s="14">
        <f t="shared" ref="K13:K18" si="25">I13+H13</f>
        <v>136</v>
      </c>
      <c r="L13" s="14">
        <f t="shared" ref="L13:L18" si="26">K13/25</f>
        <v>5.44</v>
      </c>
      <c r="M13" s="1"/>
      <c r="N13" s="1"/>
      <c r="O13" s="7"/>
      <c r="P13" s="7"/>
      <c r="Q13" s="8"/>
      <c r="R13" s="8"/>
      <c r="S13" s="8"/>
      <c r="T13" s="8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4.25" customHeight="1" x14ac:dyDescent="0.2">
      <c r="A14" s="23"/>
      <c r="B14" s="23" t="s">
        <v>28</v>
      </c>
      <c r="C14" s="24">
        <v>2</v>
      </c>
      <c r="D14" s="14">
        <f t="shared" si="18"/>
        <v>1.6666666666666667</v>
      </c>
      <c r="E14" s="14">
        <f t="shared" si="19"/>
        <v>4</v>
      </c>
      <c r="F14" s="15">
        <f t="shared" si="20"/>
        <v>1.6666666666666667</v>
      </c>
      <c r="G14" s="15">
        <f t="shared" si="21"/>
        <v>4</v>
      </c>
      <c r="H14" s="15">
        <f t="shared" si="22"/>
        <v>26.666666666666668</v>
      </c>
      <c r="I14" s="15">
        <f t="shared" si="23"/>
        <v>64</v>
      </c>
      <c r="J14" s="14">
        <f t="shared" si="24"/>
        <v>5.666666666666667</v>
      </c>
      <c r="K14" s="14">
        <f t="shared" si="25"/>
        <v>90.666666666666671</v>
      </c>
      <c r="L14" s="14">
        <f t="shared" si="26"/>
        <v>3.6266666666666669</v>
      </c>
      <c r="M14" s="1"/>
      <c r="N14" s="1"/>
      <c r="O14" s="7"/>
      <c r="P14" s="7"/>
      <c r="Q14" s="8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4.25" customHeight="1" x14ac:dyDescent="0.2">
      <c r="A15" s="23"/>
      <c r="B15" s="23" t="s">
        <v>29</v>
      </c>
      <c r="C15" s="24">
        <v>3</v>
      </c>
      <c r="D15" s="14">
        <f t="shared" si="18"/>
        <v>2.5</v>
      </c>
      <c r="E15" s="14">
        <f t="shared" si="19"/>
        <v>6</v>
      </c>
      <c r="F15" s="15">
        <f t="shared" si="20"/>
        <v>2.5</v>
      </c>
      <c r="G15" s="15">
        <f t="shared" si="21"/>
        <v>6</v>
      </c>
      <c r="H15" s="15">
        <f t="shared" si="22"/>
        <v>40</v>
      </c>
      <c r="I15" s="15">
        <f t="shared" si="23"/>
        <v>96</v>
      </c>
      <c r="J15" s="14">
        <f t="shared" si="24"/>
        <v>8.5</v>
      </c>
      <c r="K15" s="14">
        <f t="shared" si="25"/>
        <v>136</v>
      </c>
      <c r="L15" s="14">
        <f t="shared" si="26"/>
        <v>5.44</v>
      </c>
      <c r="M15" s="1"/>
      <c r="N15" s="1"/>
      <c r="O15" s="7"/>
      <c r="P15" s="7"/>
      <c r="Q15" s="8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25" customHeight="1" x14ac:dyDescent="0.2">
      <c r="A16" s="23"/>
      <c r="B16" s="23" t="s">
        <v>30</v>
      </c>
      <c r="C16" s="24">
        <v>3</v>
      </c>
      <c r="D16" s="14">
        <f t="shared" si="18"/>
        <v>2.5</v>
      </c>
      <c r="E16" s="14">
        <f t="shared" si="19"/>
        <v>6</v>
      </c>
      <c r="F16" s="15">
        <f t="shared" si="20"/>
        <v>2.5</v>
      </c>
      <c r="G16" s="15">
        <f t="shared" si="21"/>
        <v>6</v>
      </c>
      <c r="H16" s="15">
        <f t="shared" si="22"/>
        <v>40</v>
      </c>
      <c r="I16" s="15">
        <f t="shared" si="23"/>
        <v>96</v>
      </c>
      <c r="J16" s="14">
        <f t="shared" si="24"/>
        <v>8.5</v>
      </c>
      <c r="K16" s="14">
        <f t="shared" si="25"/>
        <v>136</v>
      </c>
      <c r="L16" s="14">
        <f t="shared" si="26"/>
        <v>5.44</v>
      </c>
      <c r="M16" s="1"/>
      <c r="N16" s="1"/>
      <c r="O16" s="7"/>
      <c r="P16" s="7"/>
      <c r="Q16" s="8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4.25" customHeight="1" x14ac:dyDescent="0.2">
      <c r="A17" s="23"/>
      <c r="B17" s="23" t="s">
        <v>31</v>
      </c>
      <c r="C17" s="24">
        <v>3</v>
      </c>
      <c r="D17" s="14">
        <f t="shared" si="18"/>
        <v>2.5</v>
      </c>
      <c r="E17" s="14">
        <f t="shared" si="19"/>
        <v>6</v>
      </c>
      <c r="F17" s="15">
        <f t="shared" si="20"/>
        <v>2.5</v>
      </c>
      <c r="G17" s="15">
        <f t="shared" si="21"/>
        <v>6</v>
      </c>
      <c r="H17" s="15">
        <f t="shared" si="22"/>
        <v>40</v>
      </c>
      <c r="I17" s="15">
        <f t="shared" si="23"/>
        <v>96</v>
      </c>
      <c r="J17" s="14">
        <f t="shared" si="24"/>
        <v>8.5</v>
      </c>
      <c r="K17" s="14">
        <f t="shared" si="25"/>
        <v>136</v>
      </c>
      <c r="L17" s="14">
        <f t="shared" si="26"/>
        <v>5.44</v>
      </c>
      <c r="M17" s="1"/>
      <c r="N17" s="1"/>
      <c r="O17" s="7"/>
      <c r="P17" s="7"/>
      <c r="Q17" s="8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4.25" customHeight="1" x14ac:dyDescent="0.2">
      <c r="A18" s="23"/>
      <c r="B18" s="29" t="s">
        <v>33</v>
      </c>
      <c r="C18" s="24">
        <v>2</v>
      </c>
      <c r="D18" s="14">
        <f t="shared" si="18"/>
        <v>1.6666666666666667</v>
      </c>
      <c r="E18" s="14">
        <f t="shared" si="19"/>
        <v>4</v>
      </c>
      <c r="F18" s="15">
        <f t="shared" si="20"/>
        <v>1.6666666666666667</v>
      </c>
      <c r="G18" s="15">
        <f t="shared" si="21"/>
        <v>4</v>
      </c>
      <c r="H18" s="15">
        <f t="shared" si="22"/>
        <v>26.666666666666668</v>
      </c>
      <c r="I18" s="15">
        <f t="shared" si="23"/>
        <v>64</v>
      </c>
      <c r="J18" s="14">
        <f t="shared" si="24"/>
        <v>5.666666666666667</v>
      </c>
      <c r="K18" s="14">
        <f t="shared" si="25"/>
        <v>90.666666666666671</v>
      </c>
      <c r="L18" s="14">
        <f t="shared" si="26"/>
        <v>3.6266666666666669</v>
      </c>
      <c r="M18" s="1"/>
      <c r="N18" s="1"/>
      <c r="O18" s="7"/>
      <c r="P18" s="7"/>
      <c r="Q18" s="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4.25" customHeight="1" x14ac:dyDescent="0.2">
      <c r="A19" s="32" t="s">
        <v>5</v>
      </c>
      <c r="B19" s="33"/>
      <c r="C19" s="26">
        <f>SUM(C12:C18)</f>
        <v>19</v>
      </c>
      <c r="D19" s="16"/>
      <c r="E19" s="16"/>
      <c r="F19" s="16"/>
      <c r="G19" s="16"/>
      <c r="H19" s="16"/>
      <c r="I19" s="16"/>
      <c r="J19" s="16"/>
      <c r="K19" s="16"/>
      <c r="L19" s="16"/>
      <c r="M19" s="2"/>
      <c r="N19" s="1"/>
      <c r="O19" s="7"/>
      <c r="P19" s="7"/>
      <c r="Q19" s="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4.25" customHeight="1" x14ac:dyDescent="0.2">
      <c r="A20" s="24" t="s">
        <v>7</v>
      </c>
      <c r="B20" s="23" t="s">
        <v>6</v>
      </c>
      <c r="C20" s="24">
        <v>2</v>
      </c>
      <c r="D20" s="14">
        <f t="shared" si="0"/>
        <v>1.6666666666666667</v>
      </c>
      <c r="E20" s="14">
        <f t="shared" ref="E20:E21" si="27">(C20*120)/60</f>
        <v>4</v>
      </c>
      <c r="F20" s="15">
        <f t="shared" si="14"/>
        <v>1.6666666666666667</v>
      </c>
      <c r="G20" s="15">
        <f t="shared" si="2"/>
        <v>4</v>
      </c>
      <c r="H20" s="15">
        <f t="shared" ref="H20" si="28">D20*16</f>
        <v>26.666666666666668</v>
      </c>
      <c r="I20" s="15">
        <f>G20*16</f>
        <v>64</v>
      </c>
      <c r="J20" s="15">
        <f t="shared" ref="J20" si="29">F20+G20</f>
        <v>5.666666666666667</v>
      </c>
      <c r="K20" s="14">
        <f t="shared" ref="K20" si="30">I20+H20</f>
        <v>90.666666666666671</v>
      </c>
      <c r="L20" s="14">
        <f>K20/25</f>
        <v>3.6266666666666669</v>
      </c>
      <c r="M20" s="1"/>
      <c r="N20" s="1"/>
      <c r="O20" s="7"/>
      <c r="P20" s="7"/>
      <c r="Q20" s="8"/>
      <c r="R20" s="8"/>
      <c r="S20" s="8"/>
      <c r="T20" s="9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4.25" customHeight="1" x14ac:dyDescent="0.2">
      <c r="A21" s="28"/>
      <c r="B21" s="23" t="s">
        <v>18</v>
      </c>
      <c r="C21" s="24">
        <v>6</v>
      </c>
      <c r="D21" s="14">
        <f t="shared" si="0"/>
        <v>5</v>
      </c>
      <c r="E21" s="14">
        <f t="shared" si="27"/>
        <v>12</v>
      </c>
      <c r="F21" s="15">
        <f>D21</f>
        <v>5</v>
      </c>
      <c r="G21" s="15">
        <f t="shared" si="2"/>
        <v>12</v>
      </c>
      <c r="H21" s="15">
        <f>D21*16</f>
        <v>80</v>
      </c>
      <c r="I21" s="15">
        <f>G21*16</f>
        <v>192</v>
      </c>
      <c r="J21" s="15">
        <f>F21+G21</f>
        <v>17</v>
      </c>
      <c r="K21" s="14">
        <f>I21+H21</f>
        <v>272</v>
      </c>
      <c r="L21" s="14">
        <f>K21/25</f>
        <v>10.88</v>
      </c>
      <c r="M21" s="1"/>
      <c r="N21" s="1"/>
      <c r="O21" s="30"/>
      <c r="P21" s="31"/>
      <c r="Q21" s="31"/>
      <c r="R21" s="31"/>
      <c r="S21" s="31"/>
      <c r="T21" s="10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4.25" customHeight="1" x14ac:dyDescent="0.2">
      <c r="A22" s="32" t="s">
        <v>8</v>
      </c>
      <c r="B22" s="33"/>
      <c r="C22" s="26">
        <v>8</v>
      </c>
      <c r="D22" s="16"/>
      <c r="E22" s="16"/>
      <c r="F22" s="16"/>
      <c r="G22" s="17"/>
      <c r="H22" s="16"/>
      <c r="I22" s="16"/>
      <c r="J22" s="16"/>
      <c r="K22" s="16"/>
      <c r="L22" s="16"/>
      <c r="M22" s="3"/>
      <c r="N22" s="1"/>
      <c r="O22" s="11"/>
      <c r="P22" s="11"/>
      <c r="Q22" s="11"/>
      <c r="R22" s="11"/>
      <c r="S22" s="11"/>
      <c r="T22" s="1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4.25" customHeight="1" x14ac:dyDescent="0.2">
      <c r="A23" s="34" t="s">
        <v>10</v>
      </c>
      <c r="B23" s="34"/>
      <c r="C23" s="18">
        <f>(C11+C19+C22)</f>
        <v>44</v>
      </c>
      <c r="D23" s="14">
        <f t="shared" ref="D23" si="31">(C23*50)/60</f>
        <v>36.666666666666664</v>
      </c>
      <c r="E23" s="14">
        <f t="shared" ref="E23" si="32">(C23*120)/60</f>
        <v>88</v>
      </c>
      <c r="F23" s="15">
        <f>D23</f>
        <v>36.666666666666664</v>
      </c>
      <c r="G23" s="15">
        <f t="shared" ref="G23" si="33">E23</f>
        <v>88</v>
      </c>
      <c r="H23" s="15">
        <f t="shared" ref="H23:I23" si="34">F23*16</f>
        <v>586.66666666666663</v>
      </c>
      <c r="I23" s="15">
        <f t="shared" si="34"/>
        <v>1408</v>
      </c>
      <c r="J23" s="14">
        <f t="shared" ref="J23" si="35">F23+G23</f>
        <v>124.66666666666666</v>
      </c>
      <c r="K23" s="14">
        <f t="shared" ref="K23" si="36">I23+H23</f>
        <v>1994.6666666666665</v>
      </c>
      <c r="L23" s="14">
        <f>K23/25</f>
        <v>79.786666666666662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4.25" customHeight="1" x14ac:dyDescent="0.2">
      <c r="A24" s="1"/>
      <c r="B24" s="1"/>
      <c r="C24" s="1"/>
      <c r="D24" s="13"/>
      <c r="E24" s="13"/>
      <c r="F24" s="13"/>
      <c r="G24" s="13"/>
      <c r="H24" s="13"/>
      <c r="I24" s="13"/>
      <c r="J24" s="13"/>
      <c r="K24" s="13"/>
      <c r="L24" s="13">
        <f>K23/30</f>
        <v>66.48888888888888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</sheetData>
  <mergeCells count="5">
    <mergeCell ref="O21:S21"/>
    <mergeCell ref="A22:B22"/>
    <mergeCell ref="A23:B23"/>
    <mergeCell ref="A11:B11"/>
    <mergeCell ref="A19:B19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96C5-2C0B-1544-8E0F-AF71556FECAA}">
  <dimension ref="A1:AJ972"/>
  <sheetViews>
    <sheetView tabSelected="1" workbookViewId="0">
      <selection activeCell="Q4" sqref="Q4"/>
    </sheetView>
  </sheetViews>
  <sheetFormatPr baseColWidth="10" defaultColWidth="14.5" defaultRowHeight="15" x14ac:dyDescent="0.2"/>
  <cols>
    <col min="1" max="1" width="12" style="4" customWidth="1"/>
    <col min="2" max="2" width="33.33203125" style="4" customWidth="1"/>
    <col min="3" max="3" width="25.83203125" style="4" customWidth="1"/>
    <col min="4" max="9" width="14.83203125" style="4" hidden="1" customWidth="1"/>
    <col min="10" max="10" width="14.5" style="4"/>
    <col min="11" max="13" width="14.83203125" style="4" customWidth="1"/>
    <col min="14" max="14" width="13" style="4" customWidth="1"/>
    <col min="15" max="17" width="8.5" style="4" customWidth="1"/>
    <col min="18" max="18" width="12.1640625" style="4" customWidth="1"/>
    <col min="19" max="19" width="8.5" style="4" customWidth="1"/>
    <col min="20" max="20" width="18.5" style="4" customWidth="1"/>
    <col min="21" max="21" width="14" style="4" customWidth="1"/>
    <col min="22" max="22" width="16.5" style="4" customWidth="1"/>
    <col min="23" max="23" width="14.83203125" style="4" customWidth="1"/>
    <col min="24" max="24" width="15.5" style="4" customWidth="1"/>
    <col min="25" max="25" width="12.1640625" style="4" customWidth="1"/>
    <col min="26" max="36" width="8.5" style="4" customWidth="1"/>
    <col min="37" max="16384" width="14.5" style="4"/>
  </cols>
  <sheetData>
    <row r="1" spans="1:36" ht="15" customHeight="1" x14ac:dyDescent="0.2">
      <c r="A1" s="12" t="s">
        <v>32</v>
      </c>
    </row>
    <row r="3" spans="1:36" ht="96.5" customHeight="1" x14ac:dyDescent="0.2">
      <c r="A3" s="19" t="s">
        <v>2</v>
      </c>
      <c r="B3" s="20" t="s">
        <v>4</v>
      </c>
      <c r="C3" s="20" t="s">
        <v>3</v>
      </c>
      <c r="D3" s="21" t="s">
        <v>11</v>
      </c>
      <c r="E3" s="21" t="s">
        <v>13</v>
      </c>
      <c r="F3" s="21" t="s">
        <v>12</v>
      </c>
      <c r="G3" s="21" t="s">
        <v>14</v>
      </c>
      <c r="H3" s="22" t="s">
        <v>16</v>
      </c>
      <c r="I3" s="22" t="s">
        <v>15</v>
      </c>
      <c r="J3" s="21" t="s">
        <v>17</v>
      </c>
      <c r="K3" s="22" t="s">
        <v>0</v>
      </c>
      <c r="L3" s="21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 x14ac:dyDescent="0.2">
      <c r="A4" s="24">
        <v>1</v>
      </c>
      <c r="B4" s="23" t="s">
        <v>19</v>
      </c>
      <c r="C4" s="24">
        <v>2</v>
      </c>
      <c r="D4" s="14">
        <f t="shared" ref="D4:D21" si="0">(C4*50)/60</f>
        <v>1.6666666666666667</v>
      </c>
      <c r="E4" s="14">
        <f t="shared" ref="E4:E18" si="1">(C4*120)/60</f>
        <v>4</v>
      </c>
      <c r="F4" s="15">
        <f t="shared" ref="F4:G21" si="2">D4</f>
        <v>1.6666666666666667</v>
      </c>
      <c r="G4" s="15">
        <f t="shared" si="2"/>
        <v>4</v>
      </c>
      <c r="H4" s="15">
        <f t="shared" ref="H4:I10" si="3">F4*16</f>
        <v>26.666666666666668</v>
      </c>
      <c r="I4" s="15">
        <f t="shared" si="3"/>
        <v>64</v>
      </c>
      <c r="J4" s="14">
        <f t="shared" ref="J4:J10" si="4">F4+G4</f>
        <v>5.666666666666667</v>
      </c>
      <c r="K4" s="14">
        <f t="shared" ref="K4:K10" si="5">I4+H4</f>
        <v>90.666666666666671</v>
      </c>
      <c r="L4" s="14">
        <f>K4/25</f>
        <v>3.6266666666666669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4.25" customHeight="1" x14ac:dyDescent="0.2">
      <c r="A5" s="28"/>
      <c r="B5" s="23" t="s">
        <v>20</v>
      </c>
      <c r="C5" s="24">
        <v>3</v>
      </c>
      <c r="D5" s="14">
        <f t="shared" si="0"/>
        <v>2.5</v>
      </c>
      <c r="E5" s="14">
        <f t="shared" si="1"/>
        <v>6</v>
      </c>
      <c r="F5" s="15">
        <f t="shared" si="2"/>
        <v>2.5</v>
      </c>
      <c r="G5" s="15">
        <f t="shared" si="2"/>
        <v>6</v>
      </c>
      <c r="H5" s="15">
        <f t="shared" si="3"/>
        <v>40</v>
      </c>
      <c r="I5" s="15">
        <f t="shared" si="3"/>
        <v>96</v>
      </c>
      <c r="J5" s="14">
        <f t="shared" si="4"/>
        <v>8.5</v>
      </c>
      <c r="K5" s="14">
        <f t="shared" si="5"/>
        <v>136</v>
      </c>
      <c r="L5" s="14">
        <f>K5/25</f>
        <v>5.44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4.25" customHeight="1" x14ac:dyDescent="0.2">
      <c r="A6" s="28"/>
      <c r="B6" s="23" t="s">
        <v>21</v>
      </c>
      <c r="C6" s="24">
        <v>3</v>
      </c>
      <c r="D6" s="14">
        <f t="shared" si="0"/>
        <v>2.5</v>
      </c>
      <c r="E6" s="14">
        <f t="shared" si="1"/>
        <v>6</v>
      </c>
      <c r="F6" s="15">
        <f t="shared" si="2"/>
        <v>2.5</v>
      </c>
      <c r="G6" s="15">
        <f t="shared" si="2"/>
        <v>6</v>
      </c>
      <c r="H6" s="15">
        <f t="shared" si="3"/>
        <v>40</v>
      </c>
      <c r="I6" s="15">
        <f t="shared" si="3"/>
        <v>96</v>
      </c>
      <c r="J6" s="14">
        <f t="shared" si="4"/>
        <v>8.5</v>
      </c>
      <c r="K6" s="14">
        <f t="shared" si="5"/>
        <v>136</v>
      </c>
      <c r="L6" s="14">
        <f>K6/25</f>
        <v>5.44</v>
      </c>
      <c r="M6" s="1"/>
      <c r="N6" s="1"/>
      <c r="O6" s="5"/>
      <c r="P6" s="6"/>
      <c r="Q6" s="6"/>
      <c r="R6" s="6"/>
      <c r="S6" s="6"/>
      <c r="T6" s="6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4.25" customHeight="1" x14ac:dyDescent="0.2">
      <c r="A7" s="28"/>
      <c r="B7" s="23" t="s">
        <v>22</v>
      </c>
      <c r="C7" s="24">
        <v>3</v>
      </c>
      <c r="D7" s="14">
        <f t="shared" si="0"/>
        <v>2.5</v>
      </c>
      <c r="E7" s="14">
        <f t="shared" si="1"/>
        <v>6</v>
      </c>
      <c r="F7" s="15">
        <f t="shared" si="2"/>
        <v>2.5</v>
      </c>
      <c r="G7" s="15">
        <f t="shared" si="2"/>
        <v>6</v>
      </c>
      <c r="H7" s="15">
        <f t="shared" si="3"/>
        <v>40</v>
      </c>
      <c r="I7" s="15">
        <f t="shared" si="3"/>
        <v>96</v>
      </c>
      <c r="J7" s="14">
        <f t="shared" si="4"/>
        <v>8.5</v>
      </c>
      <c r="K7" s="14">
        <f t="shared" si="5"/>
        <v>136</v>
      </c>
      <c r="L7" s="14">
        <f t="shared" ref="L7:L10" si="6">K7/25</f>
        <v>5.44</v>
      </c>
      <c r="M7" s="1"/>
      <c r="N7" s="1"/>
      <c r="O7" s="5"/>
      <c r="P7" s="6"/>
      <c r="Q7" s="6"/>
      <c r="R7" s="6"/>
      <c r="S7" s="6"/>
      <c r="T7" s="6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 x14ac:dyDescent="0.2">
      <c r="A8" s="25"/>
      <c r="B8" s="23" t="s">
        <v>23</v>
      </c>
      <c r="C8" s="24">
        <v>2</v>
      </c>
      <c r="D8" s="14">
        <f t="shared" si="0"/>
        <v>1.6666666666666667</v>
      </c>
      <c r="E8" s="14">
        <f t="shared" si="1"/>
        <v>4</v>
      </c>
      <c r="F8" s="15">
        <f t="shared" si="2"/>
        <v>1.6666666666666667</v>
      </c>
      <c r="G8" s="15">
        <f t="shared" si="2"/>
        <v>4</v>
      </c>
      <c r="H8" s="15">
        <f t="shared" si="3"/>
        <v>26.666666666666668</v>
      </c>
      <c r="I8" s="15">
        <f t="shared" si="3"/>
        <v>64</v>
      </c>
      <c r="J8" s="14">
        <f t="shared" si="4"/>
        <v>5.666666666666667</v>
      </c>
      <c r="K8" s="14">
        <f t="shared" si="5"/>
        <v>90.666666666666671</v>
      </c>
      <c r="L8" s="14">
        <f t="shared" si="6"/>
        <v>3.6266666666666669</v>
      </c>
      <c r="M8" s="1"/>
      <c r="N8" s="1"/>
      <c r="O8" s="5"/>
      <c r="P8" s="6"/>
      <c r="Q8" s="6"/>
      <c r="R8" s="6"/>
      <c r="S8" s="6"/>
      <c r="T8" s="6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4.25" customHeight="1" x14ac:dyDescent="0.2">
      <c r="A9" s="25"/>
      <c r="B9" s="23" t="s">
        <v>24</v>
      </c>
      <c r="C9" s="24">
        <v>2</v>
      </c>
      <c r="D9" s="14">
        <f t="shared" si="0"/>
        <v>1.6666666666666667</v>
      </c>
      <c r="E9" s="14">
        <f t="shared" si="1"/>
        <v>4</v>
      </c>
      <c r="F9" s="15">
        <f t="shared" si="2"/>
        <v>1.6666666666666667</v>
      </c>
      <c r="G9" s="15">
        <f t="shared" si="2"/>
        <v>4</v>
      </c>
      <c r="H9" s="15">
        <f t="shared" si="3"/>
        <v>26.666666666666668</v>
      </c>
      <c r="I9" s="15">
        <f t="shared" si="3"/>
        <v>64</v>
      </c>
      <c r="J9" s="14">
        <f t="shared" si="4"/>
        <v>5.666666666666667</v>
      </c>
      <c r="K9" s="14">
        <f t="shared" si="5"/>
        <v>90.666666666666671</v>
      </c>
      <c r="L9" s="14">
        <f t="shared" si="6"/>
        <v>3.6266666666666669</v>
      </c>
      <c r="M9" s="1"/>
      <c r="N9" s="1"/>
      <c r="O9" s="5"/>
      <c r="P9" s="6"/>
      <c r="Q9" s="6"/>
      <c r="R9" s="6"/>
      <c r="S9" s="6"/>
      <c r="T9" s="6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25" customHeight="1" x14ac:dyDescent="0.2">
      <c r="A10" s="25"/>
      <c r="B10" s="23" t="s">
        <v>25</v>
      </c>
      <c r="C10" s="24">
        <v>2</v>
      </c>
      <c r="D10" s="14">
        <f t="shared" si="0"/>
        <v>1.6666666666666667</v>
      </c>
      <c r="E10" s="14">
        <f t="shared" si="1"/>
        <v>4</v>
      </c>
      <c r="F10" s="15">
        <f t="shared" si="2"/>
        <v>1.6666666666666667</v>
      </c>
      <c r="G10" s="15">
        <f t="shared" si="2"/>
        <v>4</v>
      </c>
      <c r="H10" s="15">
        <f t="shared" si="3"/>
        <v>26.666666666666668</v>
      </c>
      <c r="I10" s="15">
        <f t="shared" si="3"/>
        <v>64</v>
      </c>
      <c r="J10" s="14">
        <f t="shared" si="4"/>
        <v>5.666666666666667</v>
      </c>
      <c r="K10" s="14">
        <f t="shared" si="5"/>
        <v>90.666666666666671</v>
      </c>
      <c r="L10" s="14">
        <f t="shared" si="6"/>
        <v>3.6266666666666669</v>
      </c>
      <c r="M10" s="1"/>
      <c r="N10" s="1"/>
      <c r="O10" s="5"/>
      <c r="P10" s="6"/>
      <c r="Q10" s="6"/>
      <c r="R10" s="6"/>
      <c r="S10" s="6"/>
      <c r="T10" s="6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4.25" customHeight="1" x14ac:dyDescent="0.2">
      <c r="A11" s="32" t="s">
        <v>9</v>
      </c>
      <c r="B11" s="33"/>
      <c r="C11" s="27">
        <f>SUM(C4:C10)</f>
        <v>17</v>
      </c>
      <c r="D11" s="16"/>
      <c r="E11" s="16"/>
      <c r="F11" s="16"/>
      <c r="G11" s="16"/>
      <c r="H11" s="16"/>
      <c r="I11" s="16"/>
      <c r="J11" s="16"/>
      <c r="K11" s="16"/>
      <c r="L11" s="16"/>
      <c r="M11" s="2"/>
      <c r="N11" s="1"/>
      <c r="O11" s="7"/>
      <c r="P11" s="7"/>
      <c r="Q11" s="8"/>
      <c r="R11" s="8"/>
      <c r="S11" s="8"/>
      <c r="T11" s="8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25" customHeight="1" x14ac:dyDescent="0.2">
      <c r="A12" s="24">
        <v>2</v>
      </c>
      <c r="B12" s="23" t="s">
        <v>26</v>
      </c>
      <c r="C12" s="24">
        <v>3</v>
      </c>
      <c r="D12" s="14">
        <f t="shared" si="0"/>
        <v>2.5</v>
      </c>
      <c r="E12" s="14">
        <f t="shared" si="1"/>
        <v>6</v>
      </c>
      <c r="F12" s="15">
        <f t="shared" ref="F12:F20" si="7">D12</f>
        <v>2.5</v>
      </c>
      <c r="G12" s="15">
        <f t="shared" si="2"/>
        <v>6</v>
      </c>
      <c r="H12" s="15">
        <f t="shared" ref="H12:H18" si="8">D12*16</f>
        <v>40</v>
      </c>
      <c r="I12" s="15">
        <f>G12*16</f>
        <v>96</v>
      </c>
      <c r="J12" s="14">
        <f t="shared" ref="J12:J18" si="9">F12+G12</f>
        <v>8.5</v>
      </c>
      <c r="K12" s="14">
        <f t="shared" ref="K12:K18" si="10">I12+H12</f>
        <v>136</v>
      </c>
      <c r="L12" s="14">
        <f>K12/25</f>
        <v>5.44</v>
      </c>
      <c r="M12" s="1"/>
      <c r="N12" s="1"/>
      <c r="O12" s="7"/>
      <c r="P12" s="7"/>
      <c r="Q12" s="8"/>
      <c r="R12" s="8"/>
      <c r="S12" s="8"/>
      <c r="T12" s="8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4.25" customHeight="1" x14ac:dyDescent="0.2">
      <c r="A13" s="23"/>
      <c r="B13" s="23" t="s">
        <v>27</v>
      </c>
      <c r="C13" s="24">
        <v>3</v>
      </c>
      <c r="D13" s="14">
        <f t="shared" si="0"/>
        <v>2.5</v>
      </c>
      <c r="E13" s="14">
        <f t="shared" si="1"/>
        <v>6</v>
      </c>
      <c r="F13" s="15">
        <f t="shared" si="7"/>
        <v>2.5</v>
      </c>
      <c r="G13" s="15">
        <f t="shared" si="2"/>
        <v>6</v>
      </c>
      <c r="H13" s="15">
        <f t="shared" si="8"/>
        <v>40</v>
      </c>
      <c r="I13" s="15">
        <f t="shared" ref="I13:I18" si="11">G13*16</f>
        <v>96</v>
      </c>
      <c r="J13" s="14">
        <f t="shared" si="9"/>
        <v>8.5</v>
      </c>
      <c r="K13" s="14">
        <f t="shared" si="10"/>
        <v>136</v>
      </c>
      <c r="L13" s="14">
        <f t="shared" ref="L13:L18" si="12">K13/25</f>
        <v>5.44</v>
      </c>
      <c r="M13" s="1"/>
      <c r="N13" s="1"/>
      <c r="O13" s="7"/>
      <c r="P13" s="7"/>
      <c r="Q13" s="8"/>
      <c r="R13" s="8"/>
      <c r="S13" s="8"/>
      <c r="T13" s="8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4.25" customHeight="1" x14ac:dyDescent="0.2">
      <c r="A14" s="23"/>
      <c r="B14" s="23" t="s">
        <v>28</v>
      </c>
      <c r="C14" s="24">
        <v>2</v>
      </c>
      <c r="D14" s="14">
        <f t="shared" si="0"/>
        <v>1.6666666666666667</v>
      </c>
      <c r="E14" s="14">
        <f t="shared" si="1"/>
        <v>4</v>
      </c>
      <c r="F14" s="15">
        <f t="shared" si="7"/>
        <v>1.6666666666666667</v>
      </c>
      <c r="G14" s="15">
        <f t="shared" si="2"/>
        <v>4</v>
      </c>
      <c r="H14" s="15">
        <f t="shared" si="8"/>
        <v>26.666666666666668</v>
      </c>
      <c r="I14" s="15">
        <f t="shared" si="11"/>
        <v>64</v>
      </c>
      <c r="J14" s="14">
        <f t="shared" si="9"/>
        <v>5.666666666666667</v>
      </c>
      <c r="K14" s="14">
        <f t="shared" si="10"/>
        <v>90.666666666666671</v>
      </c>
      <c r="L14" s="14">
        <f t="shared" si="12"/>
        <v>3.6266666666666669</v>
      </c>
      <c r="M14" s="1"/>
      <c r="N14" s="1"/>
      <c r="O14" s="7"/>
      <c r="P14" s="7"/>
      <c r="Q14" s="8"/>
      <c r="R14" s="8"/>
      <c r="S14" s="8"/>
      <c r="T14" s="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4.25" customHeight="1" x14ac:dyDescent="0.2">
      <c r="A15" s="23"/>
      <c r="B15" s="23" t="s">
        <v>29</v>
      </c>
      <c r="C15" s="24">
        <v>3</v>
      </c>
      <c r="D15" s="14">
        <f t="shared" si="0"/>
        <v>2.5</v>
      </c>
      <c r="E15" s="14">
        <f t="shared" si="1"/>
        <v>6</v>
      </c>
      <c r="F15" s="15">
        <f t="shared" si="7"/>
        <v>2.5</v>
      </c>
      <c r="G15" s="15">
        <f t="shared" si="2"/>
        <v>6</v>
      </c>
      <c r="H15" s="15">
        <f t="shared" si="8"/>
        <v>40</v>
      </c>
      <c r="I15" s="15">
        <f t="shared" si="11"/>
        <v>96</v>
      </c>
      <c r="J15" s="14">
        <f t="shared" si="9"/>
        <v>8.5</v>
      </c>
      <c r="K15" s="14">
        <f t="shared" si="10"/>
        <v>136</v>
      </c>
      <c r="L15" s="14">
        <f t="shared" si="12"/>
        <v>5.44</v>
      </c>
      <c r="M15" s="1"/>
      <c r="N15" s="1"/>
      <c r="O15" s="7"/>
      <c r="P15" s="7"/>
      <c r="Q15" s="8"/>
      <c r="R15" s="8"/>
      <c r="S15" s="8"/>
      <c r="T15" s="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25" customHeight="1" x14ac:dyDescent="0.2">
      <c r="A16" s="23"/>
      <c r="B16" s="23" t="s">
        <v>30</v>
      </c>
      <c r="C16" s="24">
        <v>3</v>
      </c>
      <c r="D16" s="14">
        <f t="shared" si="0"/>
        <v>2.5</v>
      </c>
      <c r="E16" s="14">
        <f t="shared" si="1"/>
        <v>6</v>
      </c>
      <c r="F16" s="15">
        <f t="shared" si="7"/>
        <v>2.5</v>
      </c>
      <c r="G16" s="15">
        <f t="shared" si="2"/>
        <v>6</v>
      </c>
      <c r="H16" s="15">
        <f t="shared" si="8"/>
        <v>40</v>
      </c>
      <c r="I16" s="15">
        <f t="shared" si="11"/>
        <v>96</v>
      </c>
      <c r="J16" s="14">
        <f t="shared" si="9"/>
        <v>8.5</v>
      </c>
      <c r="K16" s="14">
        <f t="shared" si="10"/>
        <v>136</v>
      </c>
      <c r="L16" s="14">
        <f t="shared" si="12"/>
        <v>5.44</v>
      </c>
      <c r="M16" s="1"/>
      <c r="N16" s="1"/>
      <c r="O16" s="7"/>
      <c r="P16" s="7"/>
      <c r="Q16" s="8"/>
      <c r="R16" s="8"/>
      <c r="S16" s="8"/>
      <c r="T16" s="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4.25" customHeight="1" x14ac:dyDescent="0.2">
      <c r="A17" s="23"/>
      <c r="B17" s="23" t="s">
        <v>31</v>
      </c>
      <c r="C17" s="24">
        <v>3</v>
      </c>
      <c r="D17" s="14">
        <f t="shared" si="0"/>
        <v>2.5</v>
      </c>
      <c r="E17" s="14">
        <f t="shared" si="1"/>
        <v>6</v>
      </c>
      <c r="F17" s="15">
        <f t="shared" si="7"/>
        <v>2.5</v>
      </c>
      <c r="G17" s="15">
        <f t="shared" si="2"/>
        <v>6</v>
      </c>
      <c r="H17" s="15">
        <f t="shared" si="8"/>
        <v>40</v>
      </c>
      <c r="I17" s="15">
        <f t="shared" si="11"/>
        <v>96</v>
      </c>
      <c r="J17" s="14">
        <f t="shared" si="9"/>
        <v>8.5</v>
      </c>
      <c r="K17" s="14">
        <f t="shared" si="10"/>
        <v>136</v>
      </c>
      <c r="L17" s="14">
        <f t="shared" si="12"/>
        <v>5.44</v>
      </c>
      <c r="M17" s="1"/>
      <c r="N17" s="1"/>
      <c r="O17" s="7"/>
      <c r="P17" s="7"/>
      <c r="Q17" s="8"/>
      <c r="R17" s="8"/>
      <c r="S17" s="8"/>
      <c r="T17" s="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4.25" customHeight="1" x14ac:dyDescent="0.2">
      <c r="A18" s="23"/>
      <c r="B18" s="29" t="s">
        <v>33</v>
      </c>
      <c r="C18" s="24">
        <v>2</v>
      </c>
      <c r="D18" s="14">
        <f t="shared" si="0"/>
        <v>1.6666666666666667</v>
      </c>
      <c r="E18" s="14">
        <f t="shared" si="1"/>
        <v>4</v>
      </c>
      <c r="F18" s="15">
        <f t="shared" si="7"/>
        <v>1.6666666666666667</v>
      </c>
      <c r="G18" s="15">
        <f t="shared" si="2"/>
        <v>4</v>
      </c>
      <c r="H18" s="15">
        <f t="shared" si="8"/>
        <v>26.666666666666668</v>
      </c>
      <c r="I18" s="15">
        <f t="shared" si="11"/>
        <v>64</v>
      </c>
      <c r="J18" s="14">
        <f t="shared" si="9"/>
        <v>5.666666666666667</v>
      </c>
      <c r="K18" s="14">
        <f t="shared" si="10"/>
        <v>90.666666666666671</v>
      </c>
      <c r="L18" s="14">
        <f t="shared" si="12"/>
        <v>3.6266666666666669</v>
      </c>
      <c r="M18" s="1"/>
      <c r="N18" s="1"/>
      <c r="O18" s="7"/>
      <c r="P18" s="7"/>
      <c r="Q18" s="8"/>
      <c r="R18" s="8"/>
      <c r="S18" s="8"/>
      <c r="T18" s="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4.25" customHeight="1" x14ac:dyDescent="0.2">
      <c r="A19" s="32" t="s">
        <v>5</v>
      </c>
      <c r="B19" s="33"/>
      <c r="C19" s="27">
        <f>SUM(C12:C18)</f>
        <v>19</v>
      </c>
      <c r="D19" s="16"/>
      <c r="E19" s="16"/>
      <c r="F19" s="16"/>
      <c r="G19" s="16"/>
      <c r="H19" s="16"/>
      <c r="I19" s="16"/>
      <c r="J19" s="16"/>
      <c r="K19" s="16"/>
      <c r="L19" s="16"/>
      <c r="M19" s="2"/>
      <c r="N19" s="1"/>
      <c r="O19" s="7"/>
      <c r="P19" s="7"/>
      <c r="Q19" s="8"/>
      <c r="R19" s="8"/>
      <c r="S19" s="8"/>
      <c r="T19" s="8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4.25" customHeight="1" x14ac:dyDescent="0.2">
      <c r="A20" s="24" t="s">
        <v>7</v>
      </c>
      <c r="B20" s="23" t="s">
        <v>6</v>
      </c>
      <c r="C20" s="24">
        <v>2</v>
      </c>
      <c r="D20" s="14">
        <f t="shared" si="0"/>
        <v>1.6666666666666667</v>
      </c>
      <c r="E20" s="14">
        <f t="shared" ref="E20:E21" si="13">(C20*120)/60</f>
        <v>4</v>
      </c>
      <c r="F20" s="15">
        <f t="shared" si="7"/>
        <v>1.6666666666666667</v>
      </c>
      <c r="G20" s="15">
        <f t="shared" si="2"/>
        <v>4</v>
      </c>
      <c r="H20" s="15">
        <f t="shared" ref="H20" si="14">D20*16</f>
        <v>26.666666666666668</v>
      </c>
      <c r="I20" s="15">
        <f>G20*16</f>
        <v>64</v>
      </c>
      <c r="J20" s="15">
        <f t="shared" ref="J20" si="15">F20+G20</f>
        <v>5.666666666666667</v>
      </c>
      <c r="K20" s="14">
        <f t="shared" ref="K20" si="16">I20+H20</f>
        <v>90.666666666666671</v>
      </c>
      <c r="L20" s="14">
        <f>K20/25</f>
        <v>3.6266666666666669</v>
      </c>
      <c r="M20" s="1"/>
      <c r="N20" s="1"/>
      <c r="O20" s="7"/>
      <c r="P20" s="7"/>
      <c r="Q20" s="8"/>
      <c r="R20" s="8"/>
      <c r="S20" s="8"/>
      <c r="T20" s="9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4.25" customHeight="1" x14ac:dyDescent="0.2">
      <c r="A21" s="28"/>
      <c r="B21" s="23" t="s">
        <v>18</v>
      </c>
      <c r="C21" s="24">
        <v>6</v>
      </c>
      <c r="D21" s="14">
        <f t="shared" si="0"/>
        <v>5</v>
      </c>
      <c r="E21" s="14">
        <f t="shared" si="13"/>
        <v>12</v>
      </c>
      <c r="F21" s="15">
        <f>D21</f>
        <v>5</v>
      </c>
      <c r="G21" s="15">
        <f t="shared" si="2"/>
        <v>12</v>
      </c>
      <c r="H21" s="15">
        <f>D21*16</f>
        <v>80</v>
      </c>
      <c r="I21" s="15">
        <f>G21*16</f>
        <v>192</v>
      </c>
      <c r="J21" s="15">
        <f>F21+G21</f>
        <v>17</v>
      </c>
      <c r="K21" s="14">
        <f>I21+H21</f>
        <v>272</v>
      </c>
      <c r="L21" s="14">
        <f>K21/25</f>
        <v>10.88</v>
      </c>
      <c r="M21" s="1"/>
      <c r="N21" s="1"/>
      <c r="O21" s="30"/>
      <c r="P21" s="31"/>
      <c r="Q21" s="31"/>
      <c r="R21" s="31"/>
      <c r="S21" s="31"/>
      <c r="T21" s="10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4.25" customHeight="1" x14ac:dyDescent="0.2">
      <c r="A22" s="32" t="s">
        <v>8</v>
      </c>
      <c r="B22" s="33"/>
      <c r="C22" s="27">
        <v>8</v>
      </c>
      <c r="D22" s="16"/>
      <c r="E22" s="16"/>
      <c r="F22" s="16"/>
      <c r="G22" s="17"/>
      <c r="H22" s="16"/>
      <c r="I22" s="16"/>
      <c r="J22" s="16"/>
      <c r="K22" s="16"/>
      <c r="L22" s="16"/>
      <c r="M22" s="3"/>
      <c r="N22" s="1"/>
      <c r="O22" s="11"/>
      <c r="P22" s="11"/>
      <c r="Q22" s="11"/>
      <c r="R22" s="11"/>
      <c r="S22" s="11"/>
      <c r="T22" s="1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4.25" customHeight="1" x14ac:dyDescent="0.2">
      <c r="A23" s="34" t="s">
        <v>10</v>
      </c>
      <c r="B23" s="34"/>
      <c r="C23" s="18">
        <f>(C11+C19+C22)</f>
        <v>44</v>
      </c>
      <c r="D23" s="14">
        <f t="shared" ref="D23" si="17">(C23*50)/60</f>
        <v>36.666666666666664</v>
      </c>
      <c r="E23" s="14">
        <f t="shared" ref="E23" si="18">(C23*120)/60</f>
        <v>88</v>
      </c>
      <c r="F23" s="15">
        <f>D23</f>
        <v>36.666666666666664</v>
      </c>
      <c r="G23" s="15">
        <f t="shared" ref="G23" si="19">E23</f>
        <v>88</v>
      </c>
      <c r="H23" s="15">
        <f t="shared" ref="H23:I23" si="20">F23*16</f>
        <v>586.66666666666663</v>
      </c>
      <c r="I23" s="15">
        <f t="shared" si="20"/>
        <v>1408</v>
      </c>
      <c r="J23" s="14">
        <f t="shared" ref="J23" si="21">F23+G23</f>
        <v>124.66666666666666</v>
      </c>
      <c r="K23" s="14">
        <f t="shared" ref="K23" si="22">I23+H23</f>
        <v>1994.6666666666665</v>
      </c>
      <c r="L23" s="14">
        <f>K23/25</f>
        <v>79.786666666666662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4.25" customHeight="1" x14ac:dyDescent="0.2">
      <c r="A24" s="1"/>
      <c r="B24" s="1"/>
      <c r="C24" s="1"/>
      <c r="D24" s="13"/>
      <c r="E24" s="13"/>
      <c r="F24" s="13"/>
      <c r="G24" s="13"/>
      <c r="H24" s="13"/>
      <c r="I24" s="13"/>
      <c r="J24" s="13"/>
      <c r="K24" s="13"/>
      <c r="L24" s="13">
        <f>K23/30</f>
        <v>66.48888888888888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</sheetData>
  <mergeCells count="5">
    <mergeCell ref="A11:B11"/>
    <mergeCell ref="A19:B19"/>
    <mergeCell ref="O21:S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S2 Sustainable Tourism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2020-12-21T00:48:22Z</dcterms:created>
  <dcterms:modified xsi:type="dcterms:W3CDTF">2022-10-20T06:26:04Z</dcterms:modified>
</cp:coreProperties>
</file>